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commentsmeta2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CIÓN" sheetId="1" r:id="rId4"/>
    <sheet state="visible" name="RESUMEN ANUAL" sheetId="2" r:id="rId5"/>
    <sheet state="visible" name="PATRIMONIO " sheetId="3" r:id="rId6"/>
    <sheet state="visible" name="INVERSION " sheetId="4" r:id="rId7"/>
    <sheet state="visible" name="INGRESOS - GASTOS" sheetId="5" r:id="rId8"/>
    <sheet state="visible" name="CROWDFUNDING Y CROWDLENDING INM" sheetId="6" r:id="rId9"/>
    <sheet state="visible" name="TOKENIZACIÓN" sheetId="7" r:id="rId10"/>
    <sheet state="visible" name="CROWDFACTORING " sheetId="8" r:id="rId11"/>
    <sheet state="visible" name="ACCIONES" sheetId="9" r:id="rId12"/>
  </sheets>
  <definedNames/>
  <calcPr/>
  <extLst>
    <ext uri="GoogleSheetsCustomDataVersion2">
      <go:sheetsCustomData xmlns:go="http://customooxmlschemas.google.com/" r:id="rId13" roundtripDataChecksum="AjxZJbzNrcxLiKbkUhnFk3PwvQiUboshxCDbw/I3djw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17">
      <text>
        <t xml:space="preserve">======
ID#AAABGo2v3tw
Autor    (2024-02-15 16:52:16)
Valor final año</t>
      </text>
    </comment>
    <comment authorId="0" ref="I18">
      <text>
        <t xml:space="preserve">======
ID#AAABGo2v3ts
Autor    (2024-02-15 16:52:16)
Valor final año</t>
      </text>
    </comment>
  </commentList>
  <extLst>
    <ext uri="GoogleSheetsCustomDataVersion2">
      <go:sheetsCustomData xmlns:go="http://customooxmlschemas.google.com/" r:id="rId1" roundtripDataSignature="AMtx7mi2cRJuK3owmsiJCDEdzQSzFxKUkA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4">
      <text>
        <t xml:space="preserve">======
ID#AAABGo2v3t0
Autor    (2024-02-15 16:52:16)
HORA CORTE: 16.00h</t>
      </text>
    </comment>
  </commentList>
  <extLst>
    <ext uri="GoogleSheetsCustomDataVersion2">
      <go:sheetsCustomData xmlns:go="http://customooxmlschemas.google.com/" r:id="rId1" roundtripDataSignature="AMtx7miqVGRjsibNfrnPHhsPvwVKPQx2CA=="/>
    </ext>
  </extL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7">
      <text>
        <t xml:space="preserve">======
ID#AAABGo2v3t4
Autor    (2024-02-15 16:52:16)
La cuota de la hipoteca, sólo debes poner como Gastos los intereses, puesto que la parte de capital corresponde a tu patrimonio neto</t>
      </text>
    </comment>
  </commentList>
  <extLst>
    <ext uri="GoogleSheetsCustomDataVersion2">
      <go:sheetsCustomData xmlns:go="http://customooxmlschemas.google.com/" r:id="rId1" roundtripDataSignature="AMtx7miApeZKP3hjJSFIbtQeYISNnfglEw=="/>
    </ext>
  </extLst>
</comments>
</file>

<file path=xl/sharedStrings.xml><?xml version="1.0" encoding="utf-8"?>
<sst xmlns="http://schemas.openxmlformats.org/spreadsheetml/2006/main" count="331" uniqueCount="204">
  <si>
    <t>Información</t>
  </si>
  <si>
    <t>Acceso Blog</t>
  </si>
  <si>
    <t>Promociones</t>
  </si>
  <si>
    <r>
      <rPr>
        <rFont val="Calibri"/>
        <color theme="1"/>
        <sz val="11.0"/>
      </rPr>
      <t xml:space="preserve">Hablamos con frecuencia sobre </t>
    </r>
    <r>
      <rPr>
        <rFont val="Calibri"/>
        <b/>
        <color theme="1"/>
        <sz val="11.0"/>
      </rPr>
      <t>inversiones y su importancia</t>
    </r>
    <r>
      <rPr>
        <rFont val="Calibri"/>
        <color theme="1"/>
        <sz val="11.0"/>
      </rPr>
      <t xml:space="preserve">, pero rara vez tocamos el tema del ahorro, que es una pieza fundamental para mejorar nuestra salud financiera.                                                                                                    Al diseñar un plan de ahorro e inversión, es </t>
    </r>
    <r>
      <rPr>
        <rFont val="Calibri"/>
        <b/>
        <color theme="1"/>
        <sz val="11.0"/>
      </rPr>
      <t>IMPORTANTE conocer todos nuestros gastos</t>
    </r>
    <r>
      <rPr>
        <rFont val="Calibri"/>
        <color theme="1"/>
        <sz val="11.0"/>
      </rPr>
      <t xml:space="preserve">. Esto nos permite identificar en qué áreas estamos gastando dinero y evaluar si podemos realizar ajustes. He creado una </t>
    </r>
    <r>
      <rPr>
        <rFont val="Calibri"/>
        <b/>
        <color theme="1"/>
        <sz val="11.0"/>
      </rPr>
      <t>plantilla especialmente para ti</t>
    </r>
    <r>
      <rPr>
        <rFont val="Calibri"/>
        <color theme="1"/>
        <sz val="11.0"/>
      </rPr>
      <t xml:space="preserve">, donde podrás gestionar y tener un control completo sobre todos tus gastos, además de detectar posibles desviaciones con respecto a tu presupuesto inicial. </t>
    </r>
    <r>
      <rPr>
        <rFont val="Calibri"/>
        <b/>
        <color theme="1"/>
        <sz val="11.0"/>
      </rPr>
      <t>¡Asegúrate de aprovechar esta herramienta para optimizar tu manejo financiero!</t>
    </r>
  </si>
  <si>
    <t>En la plantilla encontrarás:</t>
  </si>
  <si>
    <r>
      <rPr>
        <rFont val="Calibri"/>
        <color theme="1"/>
        <sz val="11.0"/>
      </rPr>
      <t>1.-</t>
    </r>
    <r>
      <rPr>
        <rFont val="Calibri"/>
        <b/>
        <color theme="1"/>
        <sz val="11.0"/>
      </rPr>
      <t>Resumen Anual</t>
    </r>
    <r>
      <rPr>
        <rFont val="Calibri"/>
        <color theme="1"/>
        <sz val="11.0"/>
      </rPr>
      <t xml:space="preserve">, donde verás reflejado el total de Igresos, Gastos, Inversiones y Patrimonio Neto ANUAL, además incluye un resumen de tu Plan de inversiones,  porcentaje de los ingresos que destinas a la inversión y como los distribuyes. </t>
    </r>
    <r>
      <rPr>
        <rFont val="Calibri"/>
        <b/>
        <color rgb="FF0033CC"/>
        <sz val="11.0"/>
      </rPr>
      <t>NO TOCAR</t>
    </r>
    <r>
      <rPr>
        <rFont val="Calibri"/>
        <b/>
        <color rgb="FF1F497D"/>
        <sz val="11.0"/>
      </rPr>
      <t xml:space="preserve"> </t>
    </r>
    <r>
      <rPr>
        <rFont val="Calibri"/>
        <color theme="1"/>
        <sz val="11.0"/>
      </rPr>
      <t>(no debes picar ningún dato, lo coge de las hojas siguientes)</t>
    </r>
  </si>
  <si>
    <r>
      <rPr>
        <rFont val="Calibri"/>
        <color theme="1"/>
        <sz val="11.0"/>
      </rPr>
      <t>2.-</t>
    </r>
    <r>
      <rPr>
        <rFont val="Calibri"/>
        <b/>
        <color theme="1"/>
        <sz val="11.0"/>
      </rPr>
      <t>Patrimonio:</t>
    </r>
    <r>
      <rPr>
        <rFont val="Calibri"/>
        <color theme="1"/>
        <sz val="11.0"/>
      </rPr>
      <t xml:space="preserve">  Hoja donde verás reflejado tu Patrimonio, </t>
    </r>
    <r>
      <rPr>
        <rFont val="Calibri"/>
        <b/>
        <color rgb="FF0033CC"/>
        <sz val="11.0"/>
      </rPr>
      <t>NO TOCAR LOS CAMPOS AMARILLOS</t>
    </r>
  </si>
  <si>
    <r>
      <rPr>
        <rFont val="Calibri"/>
        <color theme="1"/>
        <sz val="11.0"/>
      </rPr>
      <t>3.-</t>
    </r>
    <r>
      <rPr>
        <rFont val="Calibri"/>
        <b/>
        <color theme="1"/>
        <sz val="11.0"/>
      </rPr>
      <t>Ingresos por inversiones:</t>
    </r>
    <r>
      <rPr>
        <rFont val="Calibri"/>
        <color theme="1"/>
        <sz val="11.0"/>
      </rPr>
      <t xml:space="preserve"> Hoja para llevar el control de los</t>
    </r>
    <r>
      <rPr>
        <rFont val="Calibri"/>
        <b/>
        <color theme="1"/>
        <sz val="11.0"/>
      </rPr>
      <t xml:space="preserve"> ingresos que recibes por las cuentas remuneradas, depósitos, inversiones, etc</t>
    </r>
    <r>
      <rPr>
        <rFont val="Calibri"/>
        <color theme="1"/>
        <sz val="11.0"/>
      </rPr>
      <t xml:space="preserve">. </t>
    </r>
    <r>
      <rPr>
        <rFont val="Calibri"/>
        <b/>
        <color rgb="FF0033CC"/>
        <sz val="11.0"/>
      </rPr>
      <t>NO TOCAR LOS CAMPOS AMARILLOS</t>
    </r>
  </si>
  <si>
    <r>
      <rPr>
        <rFont val="Calibri"/>
        <color theme="1"/>
        <sz val="11.0"/>
      </rPr>
      <t>4.-</t>
    </r>
    <r>
      <rPr>
        <rFont val="Calibri"/>
        <b/>
        <color theme="1"/>
        <sz val="11.0"/>
      </rPr>
      <t>Ingresos y Gastos:</t>
    </r>
    <r>
      <rPr>
        <rFont val="Calibri"/>
        <color theme="1"/>
        <sz val="11.0"/>
      </rPr>
      <t xml:space="preserve"> Hoja Control de Gastos e Ingresos mensuales. </t>
    </r>
    <r>
      <rPr>
        <rFont val="Calibri"/>
        <b/>
        <color rgb="FF0033CC"/>
        <sz val="11.0"/>
      </rPr>
      <t>NO TOCAR LOS CAMPOS AMARILLOS</t>
    </r>
  </si>
  <si>
    <r>
      <rPr>
        <rFont val="Calibri"/>
        <color theme="1"/>
        <sz val="11.0"/>
      </rPr>
      <t xml:space="preserve">6.-Hoja Control sobre tus </t>
    </r>
    <r>
      <rPr>
        <rFont val="Calibri"/>
        <b/>
        <color theme="1"/>
        <sz val="11.0"/>
      </rPr>
      <t>inversiones en Crowdfunding y Crowdlending Inmobiliario</t>
    </r>
    <r>
      <rPr>
        <rFont val="Calibri"/>
        <color theme="1"/>
        <sz val="11.0"/>
      </rPr>
      <t>.</t>
    </r>
    <r>
      <rPr>
        <rFont val="Calibri"/>
        <b/>
        <color theme="1"/>
        <sz val="11.0"/>
      </rPr>
      <t xml:space="preserve"> </t>
    </r>
    <r>
      <rPr>
        <rFont val="Calibri"/>
        <b/>
        <color rgb="FF0033CC"/>
        <sz val="11.0"/>
      </rPr>
      <t>NO TOCAR CAMPOS AMARILLOS</t>
    </r>
  </si>
  <si>
    <r>
      <rPr>
        <rFont val="Calibri"/>
        <color theme="1"/>
        <sz val="11.0"/>
      </rPr>
      <t xml:space="preserve">7.-Hoja Control sobre tus inversiones en </t>
    </r>
    <r>
      <rPr>
        <rFont val="Calibri"/>
        <b/>
        <color theme="1"/>
        <sz val="11.0"/>
      </rPr>
      <t>Crowdfunding Tokenizado</t>
    </r>
    <r>
      <rPr>
        <rFont val="Calibri"/>
        <color theme="1"/>
        <sz val="11.0"/>
      </rPr>
      <t xml:space="preserve">. </t>
    </r>
    <r>
      <rPr>
        <rFont val="Calibri"/>
        <b/>
        <color rgb="FF0033CC"/>
        <sz val="11.0"/>
      </rPr>
      <t>NO TOCAR CAMPOS AMARILLOS</t>
    </r>
  </si>
  <si>
    <r>
      <rPr>
        <rFont val="Calibri"/>
        <color theme="1"/>
        <sz val="11.0"/>
      </rPr>
      <t xml:space="preserve">8.-Hoja control sobre tus </t>
    </r>
    <r>
      <rPr>
        <rFont val="Calibri"/>
        <b/>
        <color theme="1"/>
        <sz val="11.0"/>
      </rPr>
      <t>inversiones en Facturas.</t>
    </r>
    <r>
      <rPr>
        <rFont val="Calibri"/>
        <color theme="1"/>
        <sz val="11.0"/>
      </rPr>
      <t xml:space="preserve"> </t>
    </r>
    <r>
      <rPr>
        <rFont val="Calibri"/>
        <b/>
        <color rgb="FF0033CC"/>
        <sz val="11.0"/>
      </rPr>
      <t>NO TOCAR CAMPOS BLANCOS</t>
    </r>
  </si>
  <si>
    <r>
      <rPr>
        <rFont val="Calibri"/>
        <color theme="1"/>
        <sz val="11.0"/>
      </rPr>
      <t xml:space="preserve">9.-Hoja control </t>
    </r>
    <r>
      <rPr>
        <rFont val="Calibri"/>
        <b/>
        <color theme="1"/>
        <sz val="11.0"/>
      </rPr>
      <t>acciones</t>
    </r>
  </si>
  <si>
    <t>10.-Adaptala a tus circunstancias, añade celdas pero observa que dicha celda se incluye en las fórmulas</t>
  </si>
  <si>
    <t>"Ahorrar es el cimiento sólido, y la inversión es la construcción del futuro financiero"</t>
  </si>
  <si>
    <t>Si te ha resultado útil comparte conocimientos con la comunidad. Me puedes seguir en X (antig twitter) @Inversor00 Gracias</t>
  </si>
  <si>
    <t>PANEL DE CONTROL DE INGRESOS, GASTOS &amp; INVERSIONES ANUAL</t>
  </si>
  <si>
    <t>Fuente de Ingresos</t>
  </si>
  <si>
    <t>Importe</t>
  </si>
  <si>
    <t>%</t>
  </si>
  <si>
    <t>% Destinado a la inversión</t>
  </si>
  <si>
    <t>Nómina</t>
  </si>
  <si>
    <t xml:space="preserve">Ingresos de Cuentas </t>
  </si>
  <si>
    <t>Inversiones</t>
  </si>
  <si>
    <t>Ingresos por inversiones</t>
  </si>
  <si>
    <t>CASH FLOW</t>
  </si>
  <si>
    <t>Otros Ingresos</t>
  </si>
  <si>
    <t>Ingresos totales</t>
  </si>
  <si>
    <t>GASTOS</t>
  </si>
  <si>
    <t xml:space="preserve">Total </t>
  </si>
  <si>
    <t>Leyenda: NO TOCAR NADA, COGE DATOS DE LAS DEMÁS HOJAS</t>
  </si>
  <si>
    <t>Gastos Totales</t>
  </si>
  <si>
    <t>PATRIMONIO NETO 2024</t>
  </si>
  <si>
    <t>CONCEPTO</t>
  </si>
  <si>
    <t>ACTIVO</t>
  </si>
  <si>
    <t>PASIVO</t>
  </si>
  <si>
    <t>CUENTAS CORRIENTES/AHORRO/WALLET</t>
  </si>
  <si>
    <t>DEPÓSITOS</t>
  </si>
  <si>
    <t>INVERSIONES</t>
  </si>
  <si>
    <t xml:space="preserve"> </t>
  </si>
  <si>
    <t>TOTAL …..</t>
  </si>
  <si>
    <t>PATRIMONIO NETO</t>
  </si>
  <si>
    <t>INVERSION</t>
  </si>
  <si>
    <t>PATRIMONIO 2024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</si>
  <si>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</si>
  <si>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</si>
  <si>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</si>
  <si>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</si>
  <si>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</si>
  <si>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</si>
  <si>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</si>
  <si>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</si>
  <si>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</si>
  <si>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</si>
  <si>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</si>
  <si>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</si>
  <si>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CUENTAS CORRIENTES</t>
  </si>
  <si>
    <t>BANCO 1</t>
  </si>
  <si>
    <t>BANCO 2</t>
  </si>
  <si>
    <t>BANCO 3</t>
  </si>
  <si>
    <t>CAJA - EFECTIVO</t>
  </si>
  <si>
    <t>CUENTAS DE AHORRO</t>
  </si>
  <si>
    <t xml:space="preserve">BANCO 1 </t>
  </si>
  <si>
    <t>WALLET PLATAFORMAS</t>
  </si>
  <si>
    <t>WALLET 1</t>
  </si>
  <si>
    <t>WALLET 2</t>
  </si>
  <si>
    <t>WALLET 3</t>
  </si>
  <si>
    <t>WALLET 4</t>
  </si>
  <si>
    <t>DEPÓSITO 1</t>
  </si>
  <si>
    <t>DEPÓSITO 2</t>
  </si>
  <si>
    <t xml:space="preserve">ACCIONES </t>
  </si>
  <si>
    <t>FONDOS</t>
  </si>
  <si>
    <t>CROWDFUNDING Y CROWDLENDING</t>
  </si>
  <si>
    <t>WECITY</t>
  </si>
  <si>
    <t>SEGO FINANCE - REAL ESTATE</t>
  </si>
  <si>
    <t>STOCKCROWD IN</t>
  </si>
  <si>
    <t>BRICKSTARTER</t>
  </si>
  <si>
    <t>URBANITAE</t>
  </si>
  <si>
    <t>CIVISLEND</t>
  </si>
  <si>
    <t>TOKENIZACIÓN</t>
  </si>
  <si>
    <t>HAUSERA</t>
  </si>
  <si>
    <t>DOMOBLOCK</t>
  </si>
  <si>
    <t>CROWDFACTORING</t>
  </si>
  <si>
    <t>SEGO FINANCE - EMPRESTAMO</t>
  </si>
  <si>
    <t>PATRIMONIO TOTAL</t>
  </si>
  <si>
    <t>DIFERENCIA MES ANTERIOR</t>
  </si>
  <si>
    <t>INVERSIÓN TOTAL EN PLATAFORMAS</t>
  </si>
  <si>
    <t>INGRESOS PASIVOS NETOS 2024</t>
  </si>
  <si>
    <t>TOTAL BRUTO</t>
  </si>
  <si>
    <t>RETENCIÓN</t>
  </si>
  <si>
    <t>TOTAL NETO</t>
  </si>
  <si>
    <t>CUENTA 1</t>
  </si>
  <si>
    <t>CUENTA 2</t>
  </si>
  <si>
    <t>CUENTA 3</t>
  </si>
  <si>
    <t>CUENTA 4</t>
  </si>
  <si>
    <t>CUENTAS CORRIENTES REMUNERADAS</t>
  </si>
  <si>
    <t>DEPOSITO 3</t>
  </si>
  <si>
    <t>ACCIONES</t>
  </si>
  <si>
    <t xml:space="preserve">URBANITAE </t>
  </si>
  <si>
    <t xml:space="preserve">WECITY </t>
  </si>
  <si>
    <t xml:space="preserve">STOCKCROWD IN </t>
  </si>
  <si>
    <t xml:space="preserve">SEGO FINANCE - REAL ESTATE </t>
  </si>
  <si>
    <t>INVERSIÓN INMOBILIARIO TOKEN</t>
  </si>
  <si>
    <t xml:space="preserve">EMPRESTAMO </t>
  </si>
  <si>
    <t>INGRESOS POR INVERSIONES TOTAL</t>
  </si>
  <si>
    <t>TOTAL ANUAL</t>
  </si>
  <si>
    <t>INGRESOS TOTALES</t>
  </si>
  <si>
    <t>NÓMINA</t>
  </si>
  <si>
    <t>INGRESOS CUENTAS, INVERSIONES, ETC</t>
  </si>
  <si>
    <t>OTROS INGRESOS</t>
  </si>
  <si>
    <t>TOTAL INGRESOS</t>
  </si>
  <si>
    <t>GASTOS TOTALES</t>
  </si>
  <si>
    <t>COCHE (GASOLINA, SEGUROS, REPARACIONES,ETC)</t>
  </si>
  <si>
    <t>SUMINISTRO (TELEFONO, AGUA, LUZ)</t>
  </si>
  <si>
    <t>ROPA</t>
  </si>
  <si>
    <t>RESTAURANTES</t>
  </si>
  <si>
    <t>SUSCRIPCIONES</t>
  </si>
  <si>
    <t>FARMACIA</t>
  </si>
  <si>
    <t>HIPOTECA O ALQUILER</t>
  </si>
  <si>
    <t>LIMPIEZA CASA</t>
  </si>
  <si>
    <t>SEGUROS</t>
  </si>
  <si>
    <t>GIMNASIO</t>
  </si>
  <si>
    <t>COMPRAS ONLINE</t>
  </si>
  <si>
    <t>VIAJES</t>
  </si>
  <si>
    <t>VETERINARIO</t>
  </si>
  <si>
    <t>OTROS</t>
  </si>
  <si>
    <t>TOTAL GASTOS</t>
  </si>
  <si>
    <t>DINERO AHORRADO A FINAL DE MES</t>
  </si>
  <si>
    <t>LEYENDA: No tocar campos amarillos</t>
  </si>
  <si>
    <t>PLATAFORMA</t>
  </si>
  <si>
    <t>PROYECTO</t>
  </si>
  <si>
    <t>FECHA APORTACIÓN</t>
  </si>
  <si>
    <t>FECHA INICIO</t>
  </si>
  <si>
    <t>FECHA FIN</t>
  </si>
  <si>
    <t>DURACIÓN</t>
  </si>
  <si>
    <t>TIEMPO RETENIDO EL DINERO</t>
  </si>
  <si>
    <t>PAGO INTERESES</t>
  </si>
  <si>
    <t xml:space="preserve">RENTABILIDAD </t>
  </si>
  <si>
    <t>PRORROGA</t>
  </si>
  <si>
    <t>IMPORTE</t>
  </si>
  <si>
    <t>DEVUELTO</t>
  </si>
  <si>
    <t>INVERSION TOTAL</t>
  </si>
  <si>
    <t>DIVIDENDO  DESCONTADO 19% IRPF</t>
  </si>
  <si>
    <t>PERDIDA PARCIAL O TOTAL</t>
  </si>
  <si>
    <t xml:space="preserve">TOTAL A PERCIBIR </t>
  </si>
  <si>
    <t xml:space="preserve">RETENCION PRACTICADA </t>
  </si>
  <si>
    <t xml:space="preserve">DIVIDENDO BRUTO </t>
  </si>
  <si>
    <t>DEVOLUCIÓN CAPITAL + INTERESES</t>
  </si>
  <si>
    <t>PROYECTO 1</t>
  </si>
  <si>
    <t>PROYECTO 2</t>
  </si>
  <si>
    <t>PROYECTO 3</t>
  </si>
  <si>
    <t>TOTAL ….</t>
  </si>
  <si>
    <t>TOTAL …</t>
  </si>
  <si>
    <t>REVIVER</t>
  </si>
  <si>
    <t>TOTAL…</t>
  </si>
  <si>
    <t>TOTAL…..</t>
  </si>
  <si>
    <t>BDKAPITAL</t>
  </si>
  <si>
    <t>LEYENDA:</t>
  </si>
  <si>
    <t>NO TOCAR CAMPOS AMARILLOS</t>
  </si>
  <si>
    <t>FECHA FIN REAL</t>
  </si>
  <si>
    <t>DURACIÓN ESTIMADA</t>
  </si>
  <si>
    <t>DURACIÓN REAL</t>
  </si>
  <si>
    <t>RENTABILIDAD ANUAL ESPERADA</t>
  </si>
  <si>
    <t>RENTABILIDAD ANUAL REAL</t>
  </si>
  <si>
    <t>VENDIDO EN MARKETPLACE O DEVUELTO</t>
  </si>
  <si>
    <t>DIVIDENDO FAVORABLE DESCONTADO 19% IRPF</t>
  </si>
  <si>
    <t>RENTAS</t>
  </si>
  <si>
    <t>TOTAL A PERCIBIR PLUSVALIA</t>
  </si>
  <si>
    <t>DEVOLUCIÓN CAPITAL + INTERESES BRUTOS</t>
  </si>
  <si>
    <t>DEVOLUCIÓN CAPITAL + INTERESES NETOS</t>
  </si>
  <si>
    <t xml:space="preserve">COBRADO </t>
  </si>
  <si>
    <t>BENEFICIO O PÉRDIDA SOBRE EL NETO</t>
  </si>
  <si>
    <t>TOTAL ……</t>
  </si>
  <si>
    <t>EQUALICE</t>
  </si>
  <si>
    <t>TOKENIZED GREEN</t>
  </si>
  <si>
    <t>CEDENTE</t>
  </si>
  <si>
    <t>RENTABILIDAD ANUAL</t>
  </si>
  <si>
    <t>IMPORTE INVERTIDO</t>
  </si>
  <si>
    <t>RENTABILIDAD PROYECTO BRUTO</t>
  </si>
  <si>
    <t>DIVIDENDO DESCONTANDO 20% COMISION</t>
  </si>
  <si>
    <t>20% COMISIÓN QUE SE LLEVA EMPRESTAMO</t>
  </si>
  <si>
    <t>PÉRDIDA TOTAL O PARCIAL</t>
  </si>
  <si>
    <t>FECHA DEVOLUCIÓN</t>
  </si>
  <si>
    <t>DEVOLUCIÓN CAPITAL</t>
  </si>
  <si>
    <t>SEGO FINANCE</t>
  </si>
  <si>
    <t>TOTALES …….</t>
  </si>
  <si>
    <t>RELLENAR SOLO CAMPOS AMARILLOS Y CELESTE</t>
  </si>
  <si>
    <t>EMPRESA</t>
  </si>
  <si>
    <t>TICKET ACCESO CNMV</t>
  </si>
  <si>
    <t xml:space="preserve">MINIMO </t>
  </si>
  <si>
    <t>FECHA DE COMPRA</t>
  </si>
  <si>
    <t>PRECIO DE COMPRA</t>
  </si>
  <si>
    <t>CANTIDAD DE ACCIONES</t>
  </si>
  <si>
    <t>CAPITAL INVERTIDO</t>
  </si>
  <si>
    <t>FECHA DE VENTA</t>
  </si>
  <si>
    <t>PRECIO DE VENTA</t>
  </si>
  <si>
    <t>DIVIDENDOS OBTENIDOS</t>
  </si>
  <si>
    <t>COMISIONES BROKER+CANON BOLSA+LIQUIDO</t>
  </si>
  <si>
    <t>Stop loss  por acción (€)</t>
  </si>
  <si>
    <t>Stop loss (%)</t>
  </si>
  <si>
    <t>Stop loss (€)</t>
  </si>
  <si>
    <t>Plusvalías / Minusvalías (%)</t>
  </si>
  <si>
    <t>Plusvalías / Minusvalías (€)</t>
  </si>
  <si>
    <t>REPARTO DIVIDENDOS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</si>
</sst>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\ &quot;€&quot;_-;\-* #,##0.00\ &quot;€&quot;_-;_-* &quot;-&quot;??\ &quot;€&quot;_-;_-@"/>
    <numFmt numFmtId="165" formatCode="_-* #,##0.00\ [$€-C0A]_-;\-* #,##0.00\ [$€-C0A]_-;_-* &quot;-&quot;??\ [$€-C0A]_-;_-@"/>
    <numFmt numFmtId="166" formatCode="D/M/YYYY"/>
  </numFmts>
  <fonts count="49">
    <font>
      <sz val="11.0"/>
      <color theme="1"/>
      <name val="Calibri"/>
      <scheme val="minor"/>
    </font>
    <font>
      <sz val="11.0"/>
      <color theme="1"/>
      <name val="Calibri"/>
    </font>
    <font>
      <sz val="26.0"/>
      <color theme="1"/>
      <name val="Calibri"/>
    </font>
    <font>
      <u/>
      <sz val="11.0"/>
      <color theme="10"/>
      <name val="Calibri"/>
    </font>
    <font>
      <sz val="11.0"/>
      <color rgb="FF006600"/>
      <name val="Calibri"/>
    </font>
    <font>
      <b/>
      <sz val="16.0"/>
      <color rgb="FF006600"/>
      <name val="Calibri"/>
    </font>
    <font>
      <u/>
      <sz val="11.0"/>
      <color rgb="FF006600"/>
      <name val="Calibri"/>
    </font>
    <font>
      <u/>
      <sz val="11.0"/>
      <color rgb="FF0000FF"/>
      <name val="Calibri"/>
    </font>
    <font/>
    <font>
      <u/>
      <sz val="11.0"/>
      <color theme="10"/>
      <name val="Calibri"/>
    </font>
    <font>
      <u/>
      <sz val="11.0"/>
      <color rgb="FF0000FF"/>
      <name val="Calibri"/>
    </font>
    <font>
      <u/>
      <sz val="11.0"/>
      <color theme="10"/>
      <name val="Calibri"/>
    </font>
    <font>
      <b/>
      <sz val="11.0"/>
      <color theme="1"/>
      <name val="Arial"/>
    </font>
    <font>
      <sz val="11.0"/>
      <color theme="1"/>
      <name val="Arial"/>
    </font>
    <font>
      <b/>
      <i/>
      <sz val="14.0"/>
      <color rgb="FF006600"/>
      <name val="Calibri"/>
    </font>
    <font>
      <sz val="22.0"/>
      <color theme="1"/>
      <name val="Calibri"/>
    </font>
    <font>
      <b/>
      <sz val="11.0"/>
      <color theme="1"/>
      <name val="Arial Black"/>
    </font>
    <font>
      <sz val="11.0"/>
      <color rgb="FF00B050"/>
      <name val="Arial"/>
    </font>
    <font>
      <b/>
      <sz val="11.0"/>
      <color rgb="FF00B050"/>
      <name val="Calibri"/>
    </font>
    <font>
      <b/>
      <sz val="11.0"/>
      <color theme="1"/>
      <name val="Calibri"/>
    </font>
    <font>
      <sz val="11.0"/>
      <color theme="1"/>
      <name val="Arial Black"/>
    </font>
    <font>
      <color theme="1"/>
      <name val="Calibri"/>
      <scheme val="minor"/>
    </font>
    <font>
      <b/>
      <sz val="11.0"/>
      <color rgb="FFFF0000"/>
      <name val="Calibri"/>
    </font>
    <font>
      <b/>
      <sz val="11.0"/>
      <color rgb="FF002060"/>
      <name val="Calibri"/>
    </font>
    <font>
      <b/>
      <sz val="11.0"/>
      <color rgb="FF7030A0"/>
      <name val="Calibri"/>
    </font>
    <font>
      <b/>
      <sz val="11.0"/>
      <color rgb="FF0070C0"/>
      <name val="Calibri"/>
    </font>
    <font>
      <b/>
      <sz val="11.0"/>
      <color rgb="FF17365D"/>
      <name val="Calibri"/>
    </font>
    <font>
      <b/>
      <sz val="11.0"/>
      <color rgb="FFE36C09"/>
      <name val="Calibri"/>
    </font>
    <font>
      <b/>
      <sz val="11.0"/>
      <color rgb="FF262626"/>
      <name val="Calibri"/>
    </font>
    <font>
      <b/>
      <sz val="11.0"/>
      <color rgb="FFC00000"/>
      <name val="Calibri"/>
    </font>
    <font>
      <b/>
      <sz val="11.0"/>
      <color rgb="FF4F6128"/>
      <name val="Calibri"/>
    </font>
    <font>
      <b/>
      <sz val="11.0"/>
      <color rgb="FF244061"/>
      <name val="Calibri"/>
    </font>
    <font>
      <sz val="11.0"/>
      <color rgb="FF8DB3E2"/>
      <name val="Calibri"/>
    </font>
    <font>
      <u/>
      <sz val="11.0"/>
      <color rgb="FF0000FF"/>
      <name val="Calibri"/>
    </font>
    <font>
      <b/>
      <sz val="11.0"/>
      <color rgb="FF0033CC"/>
      <name val="Calibri"/>
    </font>
    <font>
      <sz val="11.0"/>
      <color rgb="FFFF0000"/>
      <name val="Calibri"/>
    </font>
    <font>
      <b/>
      <sz val="11.0"/>
      <color rgb="FF000000"/>
      <name val="Calibri"/>
    </font>
    <font>
      <u/>
      <sz val="11.0"/>
      <color rgb="FF0000FF"/>
      <name val="Calibri"/>
    </font>
    <font>
      <sz val="11.0"/>
      <color rgb="FF0033CC"/>
      <name val="Calibri"/>
    </font>
    <font>
      <b/>
      <sz val="12.0"/>
      <color rgb="FF212121"/>
      <name val="Arial"/>
    </font>
    <font>
      <sz val="12.0"/>
      <color rgb="FF1E1E1E"/>
      <name val="Nunito Sans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theme="10"/>
      <name val="Calibri"/>
    </font>
    <font>
      <b/>
      <sz val="11.0"/>
      <color rgb="FF212529"/>
      <name val="Arial"/>
    </font>
    <font>
      <u/>
      <sz val="11.0"/>
      <color theme="10"/>
      <name val="Calibri"/>
    </font>
    <font>
      <u/>
      <sz val="11.0"/>
      <color theme="10"/>
      <name val="Calibri"/>
    </font>
    <font>
      <sz val="11.0"/>
      <color theme="1"/>
      <name val="Raleway"/>
    </font>
    <font>
      <sz val="14.0"/>
      <color rgb="FF0C0C0C"/>
      <name val="Arial"/>
    </font>
  </fonts>
  <fills count="1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C165"/>
        <bgColor rgb="FFFFC165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DAEEF3"/>
        <bgColor rgb="FFDAEEF3"/>
      </patternFill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548DD4"/>
        <bgColor rgb="FF548DD4"/>
      </patternFill>
    </fill>
    <fill>
      <patternFill patternType="solid">
        <fgColor rgb="FF8DB3E2"/>
        <bgColor rgb="FF8DB3E2"/>
      </patternFill>
    </fill>
    <fill>
      <patternFill patternType="solid">
        <fgColor rgb="FFD6E3BC"/>
        <bgColor rgb="FFD6E3BC"/>
      </patternFill>
    </fill>
    <fill>
      <patternFill patternType="solid">
        <fgColor rgb="FFC6D9F0"/>
        <bgColor rgb="FFC6D9F0"/>
      </patternFill>
    </fill>
  </fills>
  <borders count="71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7F7F7F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right style="thin">
        <color rgb="FF7F7F7F"/>
      </right>
      <top style="thin">
        <color rgb="FF000000"/>
      </top>
      <bottom/>
    </border>
    <border>
      <left style="thin">
        <color rgb="FF7F7F7F"/>
      </left>
      <right/>
      <top/>
      <bottom/>
    </border>
    <border>
      <left/>
      <right style="thin">
        <color rgb="FF7F7F7F"/>
      </right>
      <top/>
      <bottom/>
    </border>
    <border>
      <left style="thin">
        <color rgb="FF7F7F7F"/>
      </left>
      <top/>
      <bottom/>
    </border>
    <border>
      <right style="thin">
        <color rgb="FF7F7F7F"/>
      </right>
      <top/>
      <bottom/>
    </border>
    <border>
      <left style="thin">
        <color rgb="FF7F7F7F"/>
      </left>
      <right/>
      <top/>
      <bottom style="thin">
        <color rgb="FF7F7F7F"/>
      </bottom>
    </border>
    <border>
      <left/>
      <right/>
      <top/>
      <bottom style="thin">
        <color rgb="FF7F7F7F"/>
      </bottom>
    </border>
    <border>
      <left/>
      <right style="thin">
        <color rgb="FF7F7F7F"/>
      </right>
      <top/>
      <bottom style="thin">
        <color rgb="FF7F7F7F"/>
      </bottom>
    </border>
    <border>
      <left style="thick">
        <color rgb="FF000000"/>
      </left>
      <top style="thick">
        <color rgb="FF000000"/>
      </top>
      <bottom/>
    </border>
    <border>
      <top style="thick">
        <color rgb="FF000000"/>
      </top>
      <bottom/>
    </border>
    <border>
      <right style="thick">
        <color rgb="FF000000"/>
      </right>
      <top style="thick">
        <color rgb="FF000000"/>
      </top>
      <bottom/>
    </border>
    <border>
      <left style="thick">
        <color rgb="FF000000"/>
      </left>
      <right style="thick">
        <color rgb="FF000000"/>
      </right>
      <top style="thick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/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/>
    </border>
    <border>
      <left style="thick">
        <color rgb="FF000000"/>
      </left>
      <right style="thick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top/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/>
      <right style="thin">
        <color rgb="FF000000"/>
      </right>
    </border>
    <border>
      <left/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</border>
    <border>
      <left/>
      <right style="thin">
        <color rgb="FF000000"/>
      </right>
      <bottom/>
    </border>
  </borders>
  <cellStyleXfs count="1">
    <xf borderId="0" fillId="0" fontId="0" numFmtId="0" applyAlignment="1" applyFont="1"/>
  </cellStyleXfs>
  <cellXfs count="26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3" numFmtId="0" xfId="0" applyBorder="1" applyFont="1"/>
    <xf borderId="1" fillId="3" fontId="4" numFmtId="0" xfId="0" applyBorder="1" applyFill="1" applyFont="1"/>
    <xf borderId="1" fillId="3" fontId="5" numFmtId="0" xfId="0" applyBorder="1" applyFont="1"/>
    <xf borderId="1" fillId="3" fontId="6" numFmtId="0" xfId="0" applyBorder="1" applyFont="1"/>
    <xf borderId="2" fillId="3" fontId="7" numFmtId="0" xfId="0" applyAlignment="1" applyBorder="1" applyFont="1">
      <alignment readingOrder="0"/>
    </xf>
    <xf borderId="3" fillId="0" fontId="8" numFmtId="0" xfId="0" applyBorder="1" applyFont="1"/>
    <xf borderId="4" fillId="0" fontId="8" numFmtId="0" xfId="0" applyBorder="1" applyFont="1"/>
    <xf borderId="1" fillId="3" fontId="1" numFmtId="0" xfId="0" applyBorder="1" applyFont="1"/>
    <xf borderId="1" fillId="3" fontId="9" numFmtId="0" xfId="0" applyBorder="1" applyFont="1"/>
    <xf borderId="1" fillId="3" fontId="10" numFmtId="0" xfId="0" applyAlignment="1" applyBorder="1" applyFont="1">
      <alignment readingOrder="0"/>
    </xf>
    <xf borderId="2" fillId="3" fontId="11" numFmtId="0" xfId="0" applyAlignment="1" applyBorder="1" applyFont="1">
      <alignment horizontal="center"/>
    </xf>
    <xf borderId="5" fillId="2" fontId="1" numFmtId="0" xfId="0" applyAlignment="1" applyBorder="1" applyFont="1">
      <alignment horizontal="center" readingOrder="0" shrinkToFit="0" vertical="center" wrapText="1"/>
    </xf>
    <xf borderId="6" fillId="0" fontId="8" numFmtId="0" xfId="0" applyBorder="1" applyFont="1"/>
    <xf borderId="7" fillId="0" fontId="8" numFmtId="0" xfId="0" applyBorder="1" applyFont="1"/>
    <xf borderId="8" fillId="0" fontId="8" numFmtId="0" xfId="0" applyBorder="1" applyFont="1"/>
    <xf borderId="9" fillId="0" fontId="8" numFmtId="0" xfId="0" applyBorder="1" applyFont="1"/>
    <xf borderId="10" fillId="0" fontId="8" numFmtId="0" xfId="0" applyBorder="1" applyFont="1"/>
    <xf borderId="11" fillId="0" fontId="8" numFmtId="0" xfId="0" applyBorder="1" applyFont="1"/>
    <xf borderId="12" fillId="0" fontId="8" numFmtId="0" xfId="0" applyBorder="1" applyFont="1"/>
    <xf borderId="13" fillId="4" fontId="12" numFmtId="0" xfId="0" applyAlignment="1" applyBorder="1" applyFill="1" applyFont="1">
      <alignment horizontal="center"/>
    </xf>
    <xf borderId="14" fillId="0" fontId="8" numFmtId="0" xfId="0" applyBorder="1" applyFont="1"/>
    <xf borderId="15" fillId="0" fontId="8" numFmtId="0" xfId="0" applyBorder="1" applyFont="1"/>
    <xf borderId="16" fillId="4" fontId="1" numFmtId="0" xfId="0" applyBorder="1" applyFont="1"/>
    <xf borderId="17" fillId="4" fontId="13" numFmtId="0" xfId="0" applyBorder="1" applyFont="1"/>
    <xf borderId="1" fillId="4" fontId="13" numFmtId="0" xfId="0" applyBorder="1" applyFont="1"/>
    <xf borderId="18" fillId="4" fontId="1" numFmtId="0" xfId="0" applyBorder="1" applyFont="1"/>
    <xf borderId="0" fillId="0" fontId="1" numFmtId="0" xfId="0" applyFont="1"/>
    <xf borderId="19" fillId="4" fontId="1" numFmtId="0" xfId="0" applyAlignment="1" applyBorder="1" applyFont="1">
      <alignment shrinkToFit="0" wrapText="1"/>
    </xf>
    <xf borderId="20" fillId="0" fontId="8" numFmtId="0" xfId="0" applyBorder="1" applyFont="1"/>
    <xf borderId="17" fillId="4" fontId="1" numFmtId="0" xfId="0" applyBorder="1" applyFont="1"/>
    <xf borderId="1" fillId="4" fontId="1" numFmtId="0" xfId="0" applyBorder="1" applyFont="1"/>
    <xf borderId="21" fillId="4" fontId="1" numFmtId="0" xfId="0" applyBorder="1" applyFont="1"/>
    <xf borderId="22" fillId="4" fontId="1" numFmtId="0" xfId="0" applyBorder="1" applyFont="1"/>
    <xf borderId="23" fillId="4" fontId="1" numFmtId="0" xfId="0" applyBorder="1" applyFont="1"/>
    <xf borderId="2" fillId="3" fontId="14" numFmtId="0" xfId="0" applyAlignment="1" applyBorder="1" applyFont="1">
      <alignment horizontal="center"/>
    </xf>
    <xf borderId="2" fillId="5" fontId="15" numFmtId="0" xfId="0" applyAlignment="1" applyBorder="1" applyFill="1" applyFont="1">
      <alignment horizontal="center"/>
    </xf>
    <xf borderId="24" fillId="6" fontId="16" numFmtId="0" xfId="0" applyAlignment="1" applyBorder="1" applyFill="1" applyFont="1">
      <alignment horizontal="center"/>
    </xf>
    <xf borderId="25" fillId="0" fontId="8" numFmtId="0" xfId="0" applyBorder="1" applyFont="1"/>
    <xf borderId="26" fillId="0" fontId="8" numFmtId="0" xfId="0" applyBorder="1" applyFont="1"/>
    <xf borderId="27" fillId="6" fontId="16" numFmtId="0" xfId="0" applyAlignment="1" applyBorder="1" applyFont="1">
      <alignment horizontal="center"/>
    </xf>
    <xf borderId="28" fillId="7" fontId="12" numFmtId="0" xfId="0" applyAlignment="1" applyBorder="1" applyFill="1" applyFont="1">
      <alignment horizontal="center"/>
    </xf>
    <xf borderId="29" fillId="0" fontId="12" numFmtId="9" xfId="0" applyAlignment="1" applyBorder="1" applyFont="1" applyNumberFormat="1">
      <alignment horizontal="center"/>
    </xf>
    <xf borderId="30" fillId="0" fontId="8" numFmtId="0" xfId="0" applyBorder="1" applyFont="1"/>
    <xf borderId="29" fillId="0" fontId="13" numFmtId="0" xfId="0" applyAlignment="1" applyBorder="1" applyFont="1">
      <alignment horizontal="left"/>
    </xf>
    <xf borderId="31" fillId="0" fontId="8" numFmtId="0" xfId="0" applyBorder="1" applyFont="1"/>
    <xf borderId="29" fillId="0" fontId="13" numFmtId="164" xfId="0" applyAlignment="1" applyBorder="1" applyFont="1" applyNumberFormat="1">
      <alignment horizontal="center"/>
    </xf>
    <xf borderId="28" fillId="0" fontId="17" numFmtId="9" xfId="0" applyAlignment="1" applyBorder="1" applyFont="1" applyNumberFormat="1">
      <alignment horizontal="center"/>
    </xf>
    <xf borderId="29" fillId="0" fontId="13" numFmtId="165" xfId="0" applyAlignment="1" applyBorder="1" applyFont="1" applyNumberFormat="1">
      <alignment horizontal="center"/>
    </xf>
    <xf borderId="32" fillId="7" fontId="12" numFmtId="0" xfId="0" applyAlignment="1" applyBorder="1" applyFont="1">
      <alignment horizontal="center"/>
    </xf>
    <xf borderId="33" fillId="7" fontId="12" numFmtId="0" xfId="0" applyAlignment="1" applyBorder="1" applyFont="1">
      <alignment horizontal="center"/>
    </xf>
    <xf borderId="34" fillId="0" fontId="8" numFmtId="0" xfId="0" applyBorder="1" applyFont="1"/>
    <xf borderId="32" fillId="0" fontId="12" numFmtId="0" xfId="0" applyBorder="1" applyFont="1"/>
    <xf borderId="33" fillId="4" fontId="12" numFmtId="164" xfId="0" applyAlignment="1" applyBorder="1" applyFont="1" applyNumberFormat="1">
      <alignment horizontal="center"/>
    </xf>
    <xf borderId="32" fillId="0" fontId="13" numFmtId="9" xfId="0" applyAlignment="1" applyBorder="1" applyFont="1" applyNumberFormat="1">
      <alignment horizontal="center"/>
    </xf>
    <xf borderId="35" fillId="0" fontId="17" numFmtId="9" xfId="0" applyAlignment="1" applyBorder="1" applyFont="1" applyNumberFormat="1">
      <alignment horizontal="center"/>
    </xf>
    <xf borderId="35" fillId="0" fontId="13" numFmtId="0" xfId="0" applyBorder="1" applyFont="1"/>
    <xf borderId="36" fillId="4" fontId="13" numFmtId="164" xfId="0" applyAlignment="1" applyBorder="1" applyFont="1" applyNumberFormat="1">
      <alignment horizontal="center"/>
    </xf>
    <xf borderId="37" fillId="0" fontId="8" numFmtId="0" xfId="0" applyBorder="1" applyFont="1"/>
    <xf borderId="35" fillId="0" fontId="13" numFmtId="10" xfId="0" applyAlignment="1" applyBorder="1" applyFont="1" applyNumberFormat="1">
      <alignment horizontal="center"/>
    </xf>
    <xf borderId="29" fillId="0" fontId="16" numFmtId="0" xfId="0" applyAlignment="1" applyBorder="1" applyFont="1">
      <alignment horizontal="left"/>
    </xf>
    <xf borderId="29" fillId="4" fontId="12" numFmtId="164" xfId="0" applyAlignment="1" applyBorder="1" applyFont="1" applyNumberFormat="1">
      <alignment horizontal="center"/>
    </xf>
    <xf borderId="28" fillId="0" fontId="13" numFmtId="0" xfId="0" applyBorder="1" applyFont="1"/>
    <xf borderId="29" fillId="0" fontId="13" numFmtId="164" xfId="0" applyBorder="1" applyFont="1" applyNumberFormat="1"/>
    <xf borderId="32" fillId="6" fontId="16" numFmtId="0" xfId="0" applyAlignment="1" applyBorder="1" applyFont="1">
      <alignment horizontal="center"/>
    </xf>
    <xf borderId="29" fillId="0" fontId="1" numFmtId="0" xfId="0" applyAlignment="1" applyBorder="1" applyFont="1">
      <alignment shrinkToFit="0" wrapText="1"/>
    </xf>
    <xf borderId="35" fillId="0" fontId="1" numFmtId="164" xfId="0" applyBorder="1" applyFont="1" applyNumberFormat="1"/>
    <xf borderId="38" fillId="0" fontId="17" numFmtId="9" xfId="0" applyAlignment="1" applyBorder="1" applyFont="1" applyNumberFormat="1">
      <alignment horizontal="center"/>
    </xf>
    <xf borderId="29" fillId="0" fontId="1" numFmtId="0" xfId="0" applyBorder="1" applyFont="1"/>
    <xf borderId="28" fillId="0" fontId="1" numFmtId="164" xfId="0" applyBorder="1" applyFont="1" applyNumberFormat="1"/>
    <xf borderId="28" fillId="0" fontId="16" numFmtId="0" xfId="0" applyBorder="1" applyFont="1"/>
    <xf borderId="29" fillId="0" fontId="16" numFmtId="164" xfId="0" applyAlignment="1" applyBorder="1" applyFont="1" applyNumberFormat="1">
      <alignment horizontal="center"/>
    </xf>
    <xf borderId="28" fillId="0" fontId="16" numFmtId="10" xfId="0" applyAlignment="1" applyBorder="1" applyFont="1" applyNumberFormat="1">
      <alignment horizontal="center"/>
    </xf>
    <xf borderId="0" fillId="0" fontId="1" numFmtId="164" xfId="0" applyFont="1" applyNumberFormat="1"/>
    <xf borderId="0" fillId="0" fontId="16" numFmtId="0" xfId="0" applyAlignment="1" applyFont="1">
      <alignment horizontal="center"/>
    </xf>
    <xf borderId="2" fillId="8" fontId="1" numFmtId="0" xfId="0" applyAlignment="1" applyBorder="1" applyFill="1" applyFont="1">
      <alignment horizontal="center"/>
    </xf>
    <xf borderId="29" fillId="0" fontId="16" numFmtId="0" xfId="0" applyBorder="1" applyFont="1"/>
    <xf borderId="28" fillId="0" fontId="16" numFmtId="164" xfId="0" applyBorder="1" applyFont="1" applyNumberFormat="1"/>
    <xf borderId="28" fillId="0" fontId="18" numFmtId="9" xfId="0" applyBorder="1" applyFont="1" applyNumberFormat="1"/>
    <xf borderId="0" fillId="0" fontId="1" numFmtId="166" xfId="0" applyFont="1" applyNumberFormat="1"/>
    <xf borderId="29" fillId="9" fontId="19" numFmtId="0" xfId="0" applyAlignment="1" applyBorder="1" applyFill="1" applyFont="1">
      <alignment horizontal="center"/>
    </xf>
    <xf borderId="0" fillId="0" fontId="16" numFmtId="166" xfId="0" applyFont="1" applyNumberFormat="1"/>
    <xf borderId="0" fillId="0" fontId="16" numFmtId="164" xfId="0" applyFont="1" applyNumberFormat="1"/>
    <xf borderId="28" fillId="5" fontId="19" numFmtId="0" xfId="0" applyAlignment="1" applyBorder="1" applyFont="1">
      <alignment horizontal="center"/>
    </xf>
    <xf borderId="28" fillId="0" fontId="1" numFmtId="0" xfId="0" applyAlignment="1" applyBorder="1" applyFont="1">
      <alignment shrinkToFit="0" wrapText="1"/>
    </xf>
    <xf borderId="28" fillId="0" fontId="1" numFmtId="164" xfId="0" applyAlignment="1" applyBorder="1" applyFont="1" applyNumberFormat="1">
      <alignment horizontal="right"/>
    </xf>
    <xf borderId="28" fillId="0" fontId="1" numFmtId="0" xfId="0" applyBorder="1" applyFont="1"/>
    <xf borderId="0" fillId="0" fontId="20" numFmtId="0" xfId="0" applyAlignment="1" applyFont="1">
      <alignment horizontal="center"/>
    </xf>
    <xf borderId="0" fillId="0" fontId="16" numFmtId="0" xfId="0" applyAlignment="1" applyFont="1">
      <alignment horizontal="center" shrinkToFit="0" wrapText="1"/>
    </xf>
    <xf borderId="0" fillId="0" fontId="19" numFmtId="0" xfId="0" applyAlignment="1" applyFont="1">
      <alignment shrinkToFit="0" wrapText="1"/>
    </xf>
    <xf borderId="0" fillId="0" fontId="21" numFmtId="0" xfId="0" applyFont="1"/>
    <xf borderId="28" fillId="0" fontId="19" numFmtId="0" xfId="0" applyBorder="1" applyFont="1"/>
    <xf borderId="29" fillId="0" fontId="16" numFmtId="164" xfId="0" applyAlignment="1" applyBorder="1" applyFont="1" applyNumberFormat="1">
      <alignment horizontal="center" shrinkToFit="0" vertical="center" wrapText="1"/>
    </xf>
    <xf borderId="0" fillId="0" fontId="16" numFmtId="0" xfId="0" applyAlignment="1" applyFont="1">
      <alignment shrinkToFit="0" wrapText="1"/>
    </xf>
    <xf borderId="0" fillId="0" fontId="20" numFmtId="164" xfId="0" applyFont="1" applyNumberFormat="1"/>
    <xf borderId="0" fillId="0" fontId="1" numFmtId="165" xfId="0" applyFont="1" applyNumberFormat="1"/>
    <xf borderId="39" fillId="5" fontId="19" numFmtId="0" xfId="0" applyAlignment="1" applyBorder="1" applyFont="1">
      <alignment horizontal="center" vertical="center"/>
    </xf>
    <xf borderId="40" fillId="0" fontId="8" numFmtId="0" xfId="0" applyBorder="1" applyFont="1"/>
    <xf borderId="41" fillId="5" fontId="19" numFmtId="0" xfId="0" applyAlignment="1" applyBorder="1" applyFont="1">
      <alignment horizontal="center"/>
    </xf>
    <xf borderId="42" fillId="0" fontId="8" numFmtId="0" xfId="0" applyBorder="1" applyFont="1"/>
    <xf borderId="43" fillId="0" fontId="8" numFmtId="0" xfId="0" applyBorder="1" applyFont="1"/>
    <xf borderId="44" fillId="0" fontId="8" numFmtId="0" xfId="0" applyBorder="1" applyFont="1"/>
    <xf borderId="45" fillId="0" fontId="8" numFmtId="0" xfId="0" applyBorder="1" applyFont="1"/>
    <xf borderId="46" fillId="10" fontId="19" numFmtId="0" xfId="0" applyAlignment="1" applyBorder="1" applyFill="1" applyFont="1">
      <alignment horizontal="center"/>
    </xf>
    <xf borderId="47" fillId="10" fontId="19" numFmtId="0" xfId="0" applyAlignment="1" applyBorder="1" applyFont="1">
      <alignment horizontal="center"/>
    </xf>
    <xf borderId="48" fillId="10" fontId="19" numFmtId="0" xfId="0" applyAlignment="1" applyBorder="1" applyFont="1">
      <alignment horizontal="center"/>
    </xf>
    <xf borderId="49" fillId="5" fontId="22" numFmtId="0" xfId="0" applyAlignment="1" applyBorder="1" applyFont="1">
      <alignment horizontal="center" shrinkToFit="0" vertical="center" wrapText="1"/>
    </xf>
    <xf borderId="32" fillId="10" fontId="19" numFmtId="0" xfId="0" applyBorder="1" applyFont="1"/>
    <xf borderId="30" fillId="0" fontId="1" numFmtId="165" xfId="0" applyBorder="1" applyFont="1" applyNumberFormat="1"/>
    <xf borderId="28" fillId="0" fontId="1" numFmtId="165" xfId="0" applyBorder="1" applyFont="1" applyNumberFormat="1"/>
    <xf borderId="50" fillId="0" fontId="8" numFmtId="0" xfId="0" applyBorder="1" applyFont="1"/>
    <xf borderId="51" fillId="0" fontId="8" numFmtId="0" xfId="0" applyBorder="1" applyFont="1"/>
    <xf borderId="49" fillId="5" fontId="23" numFmtId="0" xfId="0" applyAlignment="1" applyBorder="1" applyFont="1">
      <alignment horizontal="center" vertical="center"/>
    </xf>
    <xf borderId="49" fillId="5" fontId="24" numFmtId="0" xfId="0" applyAlignment="1" applyBorder="1" applyFont="1">
      <alignment horizontal="center" shrinkToFit="0" vertical="center" wrapText="1"/>
    </xf>
    <xf borderId="49" fillId="5" fontId="25" numFmtId="0" xfId="0" applyAlignment="1" applyBorder="1" applyFont="1">
      <alignment horizontal="center" shrinkToFit="0" vertical="center" wrapText="1"/>
    </xf>
    <xf borderId="32" fillId="10" fontId="26" numFmtId="0" xfId="0" applyAlignment="1" applyBorder="1" applyFont="1">
      <alignment shrinkToFit="0" wrapText="1"/>
    </xf>
    <xf borderId="30" fillId="0" fontId="19" numFmtId="164" xfId="0" applyBorder="1" applyFont="1" applyNumberFormat="1"/>
    <xf borderId="28" fillId="0" fontId="19" numFmtId="164" xfId="0" applyBorder="1" applyFont="1" applyNumberFormat="1"/>
    <xf borderId="52" fillId="0" fontId="8" numFmtId="0" xfId="0" applyBorder="1" applyFont="1"/>
    <xf borderId="49" fillId="5" fontId="27" numFmtId="0" xfId="0" applyAlignment="1" applyBorder="1" applyFont="1">
      <alignment horizontal="center" shrinkToFit="0" vertical="center" wrapText="1"/>
    </xf>
    <xf borderId="30" fillId="0" fontId="1" numFmtId="164" xfId="0" applyBorder="1" applyFont="1" applyNumberFormat="1"/>
    <xf borderId="49" fillId="5" fontId="28" numFmtId="0" xfId="0" applyAlignment="1" applyBorder="1" applyFont="1">
      <alignment horizontal="center" shrinkToFit="0" vertical="center" wrapText="1"/>
    </xf>
    <xf borderId="49" fillId="5" fontId="29" numFmtId="0" xfId="0" applyAlignment="1" applyBorder="1" applyFont="1">
      <alignment horizontal="center" shrinkToFit="0" vertical="center" wrapText="1"/>
    </xf>
    <xf borderId="32" fillId="10" fontId="19" numFmtId="0" xfId="0" applyAlignment="1" applyBorder="1" applyFont="1">
      <alignment shrinkToFit="0" wrapText="1"/>
    </xf>
    <xf borderId="49" fillId="5" fontId="30" numFmtId="0" xfId="0" applyAlignment="1" applyBorder="1" applyFont="1">
      <alignment horizontal="center" shrinkToFit="0" vertical="center" wrapText="1"/>
    </xf>
    <xf borderId="32" fillId="5" fontId="23" numFmtId="0" xfId="0" applyAlignment="1" applyBorder="1" applyFont="1">
      <alignment horizontal="center" shrinkToFit="0" vertical="center" wrapText="1"/>
    </xf>
    <xf borderId="33" fillId="5" fontId="19" numFmtId="0" xfId="0" applyAlignment="1" applyBorder="1" applyFont="1">
      <alignment horizontal="center" vertical="center"/>
    </xf>
    <xf borderId="53" fillId="8" fontId="19" numFmtId="165" xfId="0" applyBorder="1" applyFont="1" applyNumberFormat="1"/>
    <xf borderId="28" fillId="8" fontId="19" numFmtId="165" xfId="0" applyBorder="1" applyFont="1" applyNumberFormat="1"/>
    <xf borderId="28" fillId="8" fontId="19" numFmtId="164" xfId="0" applyBorder="1" applyFont="1" applyNumberFormat="1"/>
    <xf borderId="24" fillId="5" fontId="19" numFmtId="0" xfId="0" applyAlignment="1" applyBorder="1" applyFont="1">
      <alignment horizontal="center" vertical="center"/>
    </xf>
    <xf borderId="53" fillId="8" fontId="19" numFmtId="0" xfId="0" applyBorder="1" applyFont="1"/>
    <xf borderId="29" fillId="11" fontId="19" numFmtId="0" xfId="0" applyAlignment="1" applyBorder="1" applyFill="1" applyFont="1">
      <alignment shrinkToFit="0" wrapText="1"/>
    </xf>
    <xf borderId="28" fillId="8" fontId="1" numFmtId="164" xfId="0" applyBorder="1" applyFont="1" applyNumberFormat="1"/>
    <xf borderId="54" fillId="5" fontId="19" numFmtId="0" xfId="0" applyAlignment="1" applyBorder="1" applyFont="1">
      <alignment horizontal="center"/>
    </xf>
    <xf borderId="55" fillId="0" fontId="8" numFmtId="0" xfId="0" applyBorder="1" applyFont="1"/>
    <xf borderId="56" fillId="0" fontId="8" numFmtId="0" xfId="0" applyBorder="1" applyFont="1"/>
    <xf borderId="57" fillId="10" fontId="19" numFmtId="0" xfId="0" applyAlignment="1" applyBorder="1" applyFont="1">
      <alignment horizontal="center"/>
    </xf>
    <xf borderId="27" fillId="10" fontId="19" numFmtId="0" xfId="0" applyAlignment="1" applyBorder="1" applyFont="1">
      <alignment horizontal="center"/>
    </xf>
    <xf borderId="27" fillId="10" fontId="19" numFmtId="0" xfId="0" applyAlignment="1" applyBorder="1" applyFont="1">
      <alignment horizontal="center" shrinkToFit="0" wrapText="1"/>
    </xf>
    <xf borderId="49" fillId="5" fontId="31" numFmtId="0" xfId="0" applyAlignment="1" applyBorder="1" applyFont="1">
      <alignment horizontal="center" vertical="center"/>
    </xf>
    <xf borderId="58" fillId="0" fontId="1" numFmtId="165" xfId="0" applyBorder="1" applyFont="1" applyNumberFormat="1"/>
    <xf borderId="58" fillId="0" fontId="1" numFmtId="164" xfId="0" applyBorder="1" applyFont="1" applyNumberFormat="1"/>
    <xf borderId="58" fillId="8" fontId="1" numFmtId="165" xfId="0" applyBorder="1" applyFont="1" applyNumberFormat="1"/>
    <xf borderId="59" fillId="0" fontId="1" numFmtId="165" xfId="0" applyBorder="1" applyFont="1" applyNumberFormat="1"/>
    <xf borderId="59" fillId="0" fontId="1" numFmtId="164" xfId="0" applyBorder="1" applyFont="1" applyNumberFormat="1"/>
    <xf borderId="59" fillId="8" fontId="1" numFmtId="165" xfId="0" applyBorder="1" applyFont="1" applyNumberFormat="1"/>
    <xf borderId="60" fillId="0" fontId="1" numFmtId="165" xfId="0" applyBorder="1" applyFont="1" applyNumberFormat="1"/>
    <xf borderId="60" fillId="0" fontId="1" numFmtId="164" xfId="0" applyBorder="1" applyFont="1" applyNumberFormat="1"/>
    <xf borderId="57" fillId="8" fontId="1" numFmtId="165" xfId="0" applyBorder="1" applyFont="1" applyNumberFormat="1"/>
    <xf borderId="61" fillId="0" fontId="1" numFmtId="165" xfId="0" applyBorder="1" applyFont="1" applyNumberFormat="1"/>
    <xf borderId="61" fillId="0" fontId="1" numFmtId="164" xfId="0" applyBorder="1" applyFont="1" applyNumberFormat="1"/>
    <xf borderId="62" fillId="8" fontId="1" numFmtId="165" xfId="0" applyBorder="1" applyFont="1" applyNumberFormat="1"/>
    <xf borderId="59" fillId="0" fontId="32" numFmtId="164" xfId="0" applyBorder="1" applyFont="1" applyNumberFormat="1"/>
    <xf borderId="27" fillId="5" fontId="30" numFmtId="0" xfId="0" applyAlignment="1" applyBorder="1" applyFont="1">
      <alignment horizontal="center" shrinkToFit="0" vertical="center" wrapText="1"/>
    </xf>
    <xf borderId="63" fillId="8" fontId="1" numFmtId="0" xfId="0" applyBorder="1" applyFont="1"/>
    <xf borderId="63" fillId="8" fontId="1" numFmtId="165" xfId="0" applyBorder="1" applyFont="1" applyNumberFormat="1"/>
    <xf borderId="29" fillId="5" fontId="19" numFmtId="0" xfId="0" applyAlignment="1" applyBorder="1" applyFont="1">
      <alignment horizontal="center"/>
    </xf>
    <xf borderId="64" fillId="10" fontId="19" numFmtId="0" xfId="0" applyAlignment="1" applyBorder="1" applyFont="1">
      <alignment horizontal="center" vertical="center"/>
    </xf>
    <xf borderId="38" fillId="0" fontId="8" numFmtId="0" xfId="0" applyBorder="1" applyFont="1"/>
    <xf borderId="28" fillId="8" fontId="19" numFmtId="0" xfId="0" applyAlignment="1" applyBorder="1" applyFont="1">
      <alignment shrinkToFit="0" wrapText="1"/>
    </xf>
    <xf borderId="35" fillId="0" fontId="8" numFmtId="0" xfId="0" applyBorder="1" applyFont="1"/>
    <xf borderId="29" fillId="0" fontId="19" numFmtId="0" xfId="0" applyAlignment="1" applyBorder="1" applyFont="1">
      <alignment horizontal="right"/>
    </xf>
    <xf borderId="1" fillId="12" fontId="1" numFmtId="0" xfId="0" applyBorder="1" applyFill="1" applyFont="1"/>
    <xf borderId="1" fillId="12" fontId="1" numFmtId="164" xfId="0" applyBorder="1" applyFont="1" applyNumberFormat="1"/>
    <xf borderId="28" fillId="8" fontId="1" numFmtId="0" xfId="0" applyBorder="1" applyFont="1"/>
    <xf borderId="28" fillId="0" fontId="19" numFmtId="0" xfId="0" applyAlignment="1" applyBorder="1" applyFont="1">
      <alignment shrinkToFit="0" wrapText="1"/>
    </xf>
    <xf borderId="29" fillId="5" fontId="19" numFmtId="0" xfId="0" applyAlignment="1" applyBorder="1" applyFont="1">
      <alignment horizontal="right"/>
    </xf>
    <xf borderId="29" fillId="10" fontId="19" numFmtId="0" xfId="0" applyBorder="1" applyFont="1"/>
    <xf borderId="28" fillId="8" fontId="19" numFmtId="0" xfId="0" applyBorder="1" applyFont="1"/>
    <xf borderId="0" fillId="0" fontId="19" numFmtId="0" xfId="0" applyFont="1"/>
    <xf borderId="32" fillId="5" fontId="19" numFmtId="0" xfId="0" applyAlignment="1" applyBorder="1" applyFont="1">
      <alignment horizontal="center" shrinkToFit="0" vertical="center" wrapText="1"/>
    </xf>
    <xf borderId="53" fillId="5" fontId="19" numFmtId="0" xfId="0" applyAlignment="1" applyBorder="1" applyFont="1">
      <alignment horizontal="center" shrinkToFit="0" vertical="center" wrapText="1"/>
    </xf>
    <xf borderId="28" fillId="5" fontId="19" numFmtId="0" xfId="0" applyAlignment="1" applyBorder="1" applyFont="1">
      <alignment horizontal="center" shrinkToFit="0" vertical="center" wrapText="1"/>
    </xf>
    <xf borderId="49" fillId="5" fontId="33" numFmtId="0" xfId="0" applyAlignment="1" applyBorder="1" applyFont="1">
      <alignment horizontal="center" readingOrder="0" vertical="center"/>
    </xf>
    <xf borderId="12" fillId="0" fontId="19" numFmtId="0" xfId="0" applyAlignment="1" applyBorder="1" applyFont="1">
      <alignment shrinkToFit="0" wrapText="1"/>
    </xf>
    <xf borderId="35" fillId="0" fontId="19" numFmtId="0" xfId="0" applyAlignment="1" applyBorder="1" applyFont="1">
      <alignment horizontal="center"/>
    </xf>
    <xf borderId="35" fillId="0" fontId="19" numFmtId="166" xfId="0" applyAlignment="1" applyBorder="1" applyFont="1" applyNumberFormat="1">
      <alignment horizontal="center"/>
    </xf>
    <xf borderId="35" fillId="0" fontId="34" numFmtId="166" xfId="0" applyAlignment="1" applyBorder="1" applyFont="1" applyNumberFormat="1">
      <alignment horizontal="center"/>
    </xf>
    <xf borderId="35" fillId="0" fontId="35" numFmtId="166" xfId="0" applyAlignment="1" applyBorder="1" applyFont="1" applyNumberFormat="1">
      <alignment horizontal="center"/>
    </xf>
    <xf borderId="65" fillId="8" fontId="1" numFmtId="2" xfId="0" applyAlignment="1" applyBorder="1" applyFont="1" applyNumberFormat="1">
      <alignment horizontal="center"/>
    </xf>
    <xf borderId="35" fillId="0" fontId="1" numFmtId="0" xfId="0" applyAlignment="1" applyBorder="1" applyFont="1">
      <alignment horizontal="center" shrinkToFit="0" wrapText="1"/>
    </xf>
    <xf borderId="28" fillId="0" fontId="1" numFmtId="10" xfId="0" applyBorder="1" applyFont="1" applyNumberFormat="1"/>
    <xf borderId="28" fillId="0" fontId="1" numFmtId="9" xfId="0" applyBorder="1" applyFont="1" applyNumberFormat="1"/>
    <xf borderId="30" fillId="0" fontId="36" numFmtId="0" xfId="0" applyAlignment="1" applyBorder="1" applyFont="1">
      <alignment horizontal="left" shrinkToFit="0" wrapText="1"/>
    </xf>
    <xf borderId="28" fillId="0" fontId="19" numFmtId="0" xfId="0" applyAlignment="1" applyBorder="1" applyFont="1">
      <alignment horizontal="center"/>
    </xf>
    <xf borderId="28" fillId="0" fontId="19" numFmtId="166" xfId="0" applyAlignment="1" applyBorder="1" applyFont="1" applyNumberFormat="1">
      <alignment horizontal="center"/>
    </xf>
    <xf borderId="28" fillId="0" fontId="34" numFmtId="166" xfId="0" applyAlignment="1" applyBorder="1" applyFont="1" applyNumberFormat="1">
      <alignment horizontal="center"/>
    </xf>
    <xf borderId="28" fillId="0" fontId="35" numFmtId="166" xfId="0" applyAlignment="1" applyBorder="1" applyFont="1" applyNumberFormat="1">
      <alignment horizontal="center"/>
    </xf>
    <xf borderId="28" fillId="8" fontId="1" numFmtId="2" xfId="0" applyAlignment="1" applyBorder="1" applyFont="1" applyNumberFormat="1">
      <alignment horizontal="center"/>
    </xf>
    <xf borderId="28" fillId="0" fontId="1" numFmtId="0" xfId="0" applyAlignment="1" applyBorder="1" applyFont="1">
      <alignment horizontal="center" shrinkToFit="0" wrapText="1"/>
    </xf>
    <xf borderId="32" fillId="5" fontId="34" numFmtId="0" xfId="0" applyAlignment="1" applyBorder="1" applyFont="1">
      <alignment horizontal="center" vertical="center"/>
    </xf>
    <xf borderId="53" fillId="5" fontId="36" numFmtId="0" xfId="0" applyAlignment="1" applyBorder="1" applyFont="1">
      <alignment horizontal="left" shrinkToFit="0" wrapText="1"/>
    </xf>
    <xf borderId="28" fillId="5" fontId="19" numFmtId="166" xfId="0" applyAlignment="1" applyBorder="1" applyFont="1" applyNumberFormat="1">
      <alignment horizontal="center"/>
    </xf>
    <xf borderId="28" fillId="5" fontId="34" numFmtId="166" xfId="0" applyAlignment="1" applyBorder="1" applyFont="1" applyNumberFormat="1">
      <alignment horizontal="center"/>
    </xf>
    <xf borderId="28" fillId="5" fontId="35" numFmtId="166" xfId="0" applyAlignment="1" applyBorder="1" applyFont="1" applyNumberFormat="1">
      <alignment horizontal="center"/>
    </xf>
    <xf borderId="28" fillId="5" fontId="1" numFmtId="2" xfId="0" applyAlignment="1" applyBorder="1" applyFont="1" applyNumberFormat="1">
      <alignment horizontal="center"/>
    </xf>
    <xf borderId="65" fillId="5" fontId="1" numFmtId="2" xfId="0" applyAlignment="1" applyBorder="1" applyFont="1" applyNumberFormat="1">
      <alignment horizontal="center"/>
    </xf>
    <xf borderId="28" fillId="5" fontId="1" numFmtId="0" xfId="0" applyAlignment="1" applyBorder="1" applyFont="1">
      <alignment horizontal="center" shrinkToFit="0" wrapText="1"/>
    </xf>
    <xf borderId="28" fillId="5" fontId="1" numFmtId="10" xfId="0" applyBorder="1" applyFont="1" applyNumberFormat="1"/>
    <xf borderId="28" fillId="5" fontId="1" numFmtId="9" xfId="0" applyBorder="1" applyFont="1" applyNumberFormat="1"/>
    <xf borderId="28" fillId="5" fontId="34" numFmtId="164" xfId="0" applyBorder="1" applyFont="1" applyNumberFormat="1"/>
    <xf borderId="28" fillId="5" fontId="19" numFmtId="164" xfId="0" applyBorder="1" applyFont="1" applyNumberFormat="1"/>
    <xf borderId="0" fillId="0" fontId="19" numFmtId="0" xfId="0" applyAlignment="1" applyFont="1">
      <alignment horizontal="left" shrinkToFit="0" wrapText="1"/>
    </xf>
    <xf borderId="32" fillId="5" fontId="34" numFmtId="0" xfId="0" applyAlignment="1" applyBorder="1" applyFont="1">
      <alignment horizontal="center" shrinkToFit="0" vertical="center" wrapText="1"/>
    </xf>
    <xf borderId="53" fillId="5" fontId="19" numFmtId="0" xfId="0" applyAlignment="1" applyBorder="1" applyFont="1">
      <alignment horizontal="left" shrinkToFit="0" wrapText="1"/>
    </xf>
    <xf borderId="49" fillId="5" fontId="37" numFmtId="0" xfId="0" applyAlignment="1" applyBorder="1" applyFont="1">
      <alignment horizontal="center" readingOrder="0" vertical="center"/>
    </xf>
    <xf borderId="30" fillId="0" fontId="19" numFmtId="0" xfId="0" applyAlignment="1" applyBorder="1" applyFont="1">
      <alignment shrinkToFit="0" wrapText="1"/>
    </xf>
    <xf borderId="28" fillId="0" fontId="1" numFmtId="166" xfId="0" applyAlignment="1" applyBorder="1" applyFont="1" applyNumberFormat="1">
      <alignment horizontal="center"/>
    </xf>
    <xf borderId="32" fillId="5" fontId="38" numFmtId="0" xfId="0" applyAlignment="1" applyBorder="1" applyFont="1">
      <alignment horizontal="center" shrinkToFit="0" vertical="center" wrapText="1"/>
    </xf>
    <xf borderId="53" fillId="5" fontId="19" numFmtId="0" xfId="0" applyAlignment="1" applyBorder="1" applyFont="1">
      <alignment shrinkToFit="0" wrapText="1"/>
    </xf>
    <xf borderId="28" fillId="5" fontId="1" numFmtId="166" xfId="0" applyAlignment="1" applyBorder="1" applyFont="1" applyNumberFormat="1">
      <alignment horizontal="center"/>
    </xf>
    <xf borderId="28" fillId="5" fontId="1" numFmtId="0" xfId="0" applyBorder="1" applyFont="1"/>
    <xf borderId="28" fillId="0" fontId="19" numFmtId="0" xfId="0" applyAlignment="1" applyBorder="1" applyFont="1">
      <alignment horizontal="center" shrinkToFit="0" wrapText="1"/>
    </xf>
    <xf borderId="28" fillId="0" fontId="34" numFmtId="164" xfId="0" applyBorder="1" applyFont="1" applyNumberFormat="1"/>
    <xf borderId="28" fillId="5" fontId="19" numFmtId="0" xfId="0" applyAlignment="1" applyBorder="1" applyFont="1">
      <alignment horizontal="center" shrinkToFit="0" wrapText="1"/>
    </xf>
    <xf borderId="29" fillId="8" fontId="19" numFmtId="0" xfId="0" applyBorder="1" applyFont="1"/>
    <xf borderId="0" fillId="0" fontId="39" numFmtId="3" xfId="0" applyFont="1" applyNumberFormat="1"/>
    <xf borderId="0" fillId="0" fontId="40" numFmtId="0" xfId="0" applyFont="1"/>
    <xf borderId="0" fillId="0" fontId="1" numFmtId="3" xfId="0" applyFont="1" applyNumberFormat="1"/>
    <xf borderId="66" fillId="5" fontId="41" numFmtId="0" xfId="0" applyAlignment="1" applyBorder="1" applyFont="1">
      <alignment horizontal="center" readingOrder="0" vertical="center"/>
    </xf>
    <xf borderId="28" fillId="13" fontId="19" numFmtId="0" xfId="0" applyAlignment="1" applyBorder="1" applyFill="1" applyFont="1">
      <alignment shrinkToFit="0" wrapText="1"/>
    </xf>
    <xf borderId="28" fillId="8" fontId="1" numFmtId="10" xfId="0" applyBorder="1" applyFont="1" applyNumberFormat="1"/>
    <xf borderId="67" fillId="0" fontId="8" numFmtId="0" xfId="0" applyBorder="1" applyFont="1"/>
    <xf borderId="68" fillId="0" fontId="8" numFmtId="0" xfId="0" applyBorder="1" applyFont="1"/>
    <xf borderId="47" fillId="5" fontId="34" numFmtId="0" xfId="0" applyAlignment="1" applyBorder="1" applyFont="1">
      <alignment horizontal="center" shrinkToFit="0" vertical="center" wrapText="1"/>
    </xf>
    <xf borderId="28" fillId="5" fontId="19" numFmtId="0" xfId="0" applyAlignment="1" applyBorder="1" applyFont="1">
      <alignment shrinkToFit="0" wrapText="1"/>
    </xf>
    <xf borderId="28" fillId="5" fontId="38" numFmtId="0" xfId="0" applyBorder="1" applyFont="1"/>
    <xf borderId="28" fillId="5" fontId="1" numFmtId="164" xfId="0" applyBorder="1" applyFont="1" applyNumberFormat="1"/>
    <xf borderId="64" fillId="5" fontId="42" numFmtId="0" xfId="0" applyAlignment="1" applyBorder="1" applyFont="1">
      <alignment horizontal="center" readingOrder="0" vertical="center"/>
    </xf>
    <xf borderId="53" fillId="13" fontId="19" numFmtId="0" xfId="0" applyAlignment="1" applyBorder="1" applyFont="1">
      <alignment shrinkToFit="0" wrapText="1"/>
    </xf>
    <xf borderId="65" fillId="5" fontId="34" numFmtId="0" xfId="0" applyAlignment="1" applyBorder="1" applyFont="1">
      <alignment horizontal="center" vertical="center"/>
    </xf>
    <xf borderId="69" fillId="5" fontId="43" numFmtId="0" xfId="0" applyAlignment="1" applyBorder="1" applyFont="1">
      <alignment horizontal="center" shrinkToFit="0" vertical="center" wrapText="1"/>
    </xf>
    <xf borderId="28" fillId="14" fontId="44" numFmtId="0" xfId="0" applyAlignment="1" applyBorder="1" applyFill="1" applyFont="1">
      <alignment shrinkToFit="0" wrapText="1"/>
    </xf>
    <xf borderId="28" fillId="14" fontId="12" numFmtId="0" xfId="0" applyAlignment="1" applyBorder="1" applyFont="1">
      <alignment shrinkToFit="0" vertical="center" wrapText="1"/>
    </xf>
    <xf borderId="65" fillId="8" fontId="19" numFmtId="0" xfId="0" applyAlignment="1" applyBorder="1" applyFont="1">
      <alignment horizontal="center"/>
    </xf>
    <xf borderId="65" fillId="8" fontId="19" numFmtId="166" xfId="0" applyAlignment="1" applyBorder="1" applyFont="1" applyNumberFormat="1">
      <alignment horizontal="center"/>
    </xf>
    <xf borderId="65" fillId="8" fontId="34" numFmtId="166" xfId="0" applyAlignment="1" applyBorder="1" applyFont="1" applyNumberFormat="1">
      <alignment horizontal="center"/>
    </xf>
    <xf borderId="65" fillId="8" fontId="35" numFmtId="166" xfId="0" applyAlignment="1" applyBorder="1" applyFont="1" applyNumberFormat="1">
      <alignment horizontal="center"/>
    </xf>
    <xf borderId="28" fillId="0" fontId="1" numFmtId="2" xfId="0" applyAlignment="1" applyBorder="1" applyFont="1" applyNumberFormat="1">
      <alignment horizontal="center"/>
    </xf>
    <xf borderId="35" fillId="0" fontId="1" numFmtId="2" xfId="0" applyAlignment="1" applyBorder="1" applyFont="1" applyNumberFormat="1">
      <alignment horizontal="center"/>
    </xf>
    <xf borderId="28" fillId="8" fontId="1" numFmtId="9" xfId="0" applyBorder="1" applyFont="1" applyNumberFormat="1"/>
    <xf borderId="28" fillId="0" fontId="1" numFmtId="166" xfId="0" applyAlignment="1" applyBorder="1" applyFont="1" applyNumberFormat="1">
      <alignment horizontal="center" vertical="center"/>
    </xf>
    <xf borderId="28" fillId="14" fontId="12" numFmtId="0" xfId="0" applyAlignment="1" applyBorder="1" applyFont="1">
      <alignment shrinkToFit="0" wrapText="1"/>
    </xf>
    <xf borderId="28" fillId="8" fontId="19" numFmtId="0" xfId="0" applyAlignment="1" applyBorder="1" applyFont="1">
      <alignment horizontal="center"/>
    </xf>
    <xf borderId="28" fillId="8" fontId="19" numFmtId="166" xfId="0" applyAlignment="1" applyBorder="1" applyFont="1" applyNumberFormat="1">
      <alignment horizontal="center"/>
    </xf>
    <xf borderId="28" fillId="8" fontId="34" numFmtId="166" xfId="0" applyAlignment="1" applyBorder="1" applyFont="1" applyNumberFormat="1">
      <alignment horizontal="center"/>
    </xf>
    <xf borderId="28" fillId="8" fontId="35" numFmtId="166" xfId="0" applyAlignment="1" applyBorder="1" applyFont="1" applyNumberFormat="1">
      <alignment horizontal="center"/>
    </xf>
    <xf borderId="28" fillId="0" fontId="1" numFmtId="0" xfId="0" applyAlignment="1" applyBorder="1" applyFont="1">
      <alignment horizontal="center" vertical="center"/>
    </xf>
    <xf borderId="70" fillId="0" fontId="8" numFmtId="0" xfId="0" applyBorder="1" applyFont="1"/>
    <xf borderId="29" fillId="9" fontId="19" numFmtId="0" xfId="0" applyAlignment="1" applyBorder="1" applyFont="1">
      <alignment horizontal="right"/>
    </xf>
    <xf borderId="28" fillId="9" fontId="1" numFmtId="0" xfId="0" applyBorder="1" applyFont="1"/>
    <xf borderId="28" fillId="9" fontId="19" numFmtId="164" xfId="0" applyBorder="1" applyFont="1" applyNumberFormat="1"/>
    <xf borderId="0" fillId="0" fontId="13" numFmtId="0" xfId="0" applyFont="1"/>
    <xf borderId="2" fillId="8" fontId="19" numFmtId="0" xfId="0" applyAlignment="1" applyBorder="1" applyFont="1">
      <alignment horizontal="center"/>
    </xf>
    <xf borderId="0" fillId="0" fontId="45" numFmtId="0" xfId="0" applyFont="1"/>
    <xf borderId="28" fillId="0" fontId="46" numFmtId="0" xfId="0" applyAlignment="1" applyBorder="1" applyFont="1">
      <alignment horizontal="center"/>
    </xf>
    <xf borderId="28" fillId="0" fontId="1" numFmtId="166" xfId="0" applyBorder="1" applyFont="1" applyNumberFormat="1"/>
    <xf borderId="28" fillId="0" fontId="1" numFmtId="0" xfId="0" applyAlignment="1" applyBorder="1" applyFont="1">
      <alignment horizontal="center"/>
    </xf>
    <xf borderId="28" fillId="8" fontId="1" numFmtId="164" xfId="0" applyAlignment="1" applyBorder="1" applyFont="1" applyNumberFormat="1">
      <alignment shrinkToFit="0" wrapText="1"/>
    </xf>
    <xf borderId="28" fillId="0" fontId="1" numFmtId="4" xfId="0" applyAlignment="1" applyBorder="1" applyFont="1" applyNumberFormat="1">
      <alignment horizontal="center"/>
    </xf>
    <xf borderId="28" fillId="0" fontId="1" numFmtId="4" xfId="0" applyBorder="1" applyFont="1" applyNumberFormat="1"/>
    <xf borderId="2" fillId="8" fontId="47" numFmtId="0" xfId="0" applyAlignment="1" applyBorder="1" applyFont="1">
      <alignment horizontal="center"/>
    </xf>
    <xf borderId="1" fillId="2" fontId="47" numFmtId="0" xfId="0" applyAlignment="1" applyBorder="1" applyFont="1">
      <alignment horizontal="center"/>
    </xf>
    <xf borderId="0" fillId="0" fontId="1" numFmtId="9" xfId="0" applyFont="1" applyNumberFormat="1"/>
    <xf borderId="0" fillId="0" fontId="48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676275</xdr:colOff>
      <xdr:row>0</xdr:row>
      <xdr:rowOff>180975</xdr:rowOff>
    </xdr:from>
    <xdr:ext cx="5334000" cy="1809750"/>
    <xdr:pic>
      <xdr:nvPicPr>
        <xdr:cNvPr descr="Encabezado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1</xdr:row>
      <xdr:rowOff>57150</xdr:rowOff>
    </xdr:from>
    <xdr:ext cx="1704975" cy="168592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inversor07.com/" TargetMode="External"/><Relationship Id="rId2" Type="http://schemas.openxmlformats.org/officeDocument/2006/relationships/hyperlink" Target="https://inversor07.com/promociones-actualizadas-crowdfunding-crowdlending-inmobiliario-bancos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3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inversor07.com/wecity/" TargetMode="External"/><Relationship Id="rId2" Type="http://schemas.openxmlformats.org/officeDocument/2006/relationships/hyperlink" Target="https://inversor07.com/urbanitae/" TargetMode="External"/><Relationship Id="rId3" Type="http://schemas.openxmlformats.org/officeDocument/2006/relationships/hyperlink" Target="https://inversor07.com/reviver/" TargetMode="External"/><Relationship Id="rId4" Type="http://schemas.openxmlformats.org/officeDocument/2006/relationships/hyperlink" Target="https://inversor07.com/stockcrowd/" TargetMode="External"/><Relationship Id="rId5" Type="http://schemas.openxmlformats.org/officeDocument/2006/relationships/hyperlink" Target="https://inversor07.com/civislend/" TargetMode="External"/><Relationship Id="rId6" Type="http://schemas.openxmlformats.org/officeDocument/2006/relationships/hyperlink" Target="https://inversor07.com/bdkapital/" TargetMode="External"/><Relationship Id="rId7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inversor07.com/hausera-eti/" TargetMode="External"/><Relationship Id="rId2" Type="http://schemas.openxmlformats.org/officeDocument/2006/relationships/hyperlink" Target="https://inversor07.com/domoblock/" TargetMode="External"/><Relationship Id="rId3" Type="http://schemas.openxmlformats.org/officeDocument/2006/relationships/hyperlink" Target="https://inversor07.com/equalice/" TargetMode="External"/><Relationship Id="rId4" Type="http://schemas.openxmlformats.org/officeDocument/2006/relationships/hyperlink" Target="https://inversor07.com/tokenizedgreen/" TargetMode="External"/><Relationship Id="rId5" Type="http://schemas.openxmlformats.org/officeDocument/2006/relationships/hyperlink" Target="https://inversor07.com/tokenizedgreen/" TargetMode="External"/><Relationship Id="rId6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14.25" customHeigh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3"/>
      <c r="N9" s="1"/>
      <c r="O9" s="1"/>
    </row>
    <row r="10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3"/>
      <c r="N11" s="1"/>
      <c r="O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ht="14.25" customHeight="1">
      <c r="B13" s="4"/>
      <c r="C13" s="5" t="s">
        <v>0</v>
      </c>
      <c r="D13" s="4"/>
      <c r="E13" s="4"/>
      <c r="F13" s="4"/>
      <c r="G13" s="4"/>
      <c r="H13" s="4"/>
      <c r="I13" s="6"/>
      <c r="J13" s="4"/>
      <c r="K13" s="4"/>
      <c r="L13" s="7" t="s">
        <v>1</v>
      </c>
      <c r="M13" s="8"/>
      <c r="N13" s="8"/>
      <c r="O13" s="9"/>
      <c r="P13" s="1"/>
    </row>
    <row r="14" ht="14.25" customHeight="1">
      <c r="B14" s="10"/>
      <c r="C14" s="10"/>
      <c r="D14" s="10"/>
      <c r="E14" s="10"/>
      <c r="F14" s="10"/>
      <c r="G14" s="10"/>
      <c r="H14" s="10"/>
      <c r="I14" s="10"/>
      <c r="J14" s="11"/>
      <c r="K14" s="10"/>
      <c r="L14" s="12" t="s">
        <v>2</v>
      </c>
      <c r="M14" s="11"/>
      <c r="N14" s="13"/>
      <c r="O14" s="9"/>
      <c r="P14" s="1"/>
    </row>
    <row r="15" ht="14.2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ht="14.25" customHeight="1">
      <c r="B16" s="14" t="s">
        <v>3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/>
      <c r="P16" s="1"/>
    </row>
    <row r="17" ht="14.25" customHeight="1">
      <c r="B17" s="17"/>
      <c r="O17" s="18"/>
      <c r="P17" s="1"/>
    </row>
    <row r="18" ht="14.25" customHeight="1">
      <c r="B18" s="17"/>
      <c r="O18" s="18"/>
      <c r="P18" s="1"/>
    </row>
    <row r="19" ht="14.25" customHeight="1">
      <c r="B19" s="17"/>
      <c r="O19" s="18"/>
      <c r="P19" s="1"/>
    </row>
    <row r="20" ht="14.25" customHeight="1">
      <c r="B20" s="17"/>
      <c r="O20" s="18"/>
      <c r="P20" s="1"/>
    </row>
    <row r="21" ht="14.25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1"/>
      <c r="P21" s="1"/>
    </row>
    <row r="22" ht="14.25" customHeight="1">
      <c r="B22" s="22" t="s">
        <v>4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  <c r="O22" s="25"/>
      <c r="P22" s="1"/>
    </row>
    <row r="23" ht="3.75" customHeight="1"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  <c r="P23" s="1"/>
    </row>
    <row r="24" ht="35.25" customHeight="1">
      <c r="A24" s="29"/>
      <c r="B24" s="30" t="s">
        <v>5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31"/>
      <c r="P24" s="1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ht="14.25" customHeight="1">
      <c r="A25" s="29"/>
      <c r="B25" s="32" t="s">
        <v>6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28"/>
      <c r="P25" s="1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ht="14.25" customHeight="1">
      <c r="A26" s="29"/>
      <c r="B26" s="32" t="s">
        <v>7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28"/>
      <c r="P26" s="1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ht="14.25" customHeight="1">
      <c r="A27" s="29"/>
      <c r="B27" s="32" t="s">
        <v>8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28"/>
      <c r="P27" s="1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ht="14.25" customHeight="1">
      <c r="A28" s="29"/>
      <c r="B28" s="32" t="s">
        <v>9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28"/>
      <c r="P28" s="1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ht="14.25" customHeight="1">
      <c r="A29" s="29"/>
      <c r="B29" s="32" t="s">
        <v>10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28"/>
      <c r="P29" s="1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ht="14.25" customHeight="1">
      <c r="A30" s="29"/>
      <c r="B30" s="32" t="s">
        <v>11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28"/>
      <c r="P30" s="1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ht="14.25" customHeight="1">
      <c r="A31" s="29"/>
      <c r="B31" s="32" t="s">
        <v>12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28"/>
      <c r="P31" s="1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ht="14.25" customHeight="1">
      <c r="A32" s="29"/>
      <c r="B32" s="34" t="s">
        <v>13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6"/>
      <c r="P32" s="1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ht="14.2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ht="14.25" customHeight="1">
      <c r="B34" s="37" t="s">
        <v>14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9"/>
      <c r="P34" s="1"/>
    </row>
    <row r="35" ht="14.25" customHeight="1">
      <c r="B35" s="37" t="s">
        <v>15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L13:O13"/>
    <mergeCell ref="N14:O14"/>
    <mergeCell ref="B16:O21"/>
    <mergeCell ref="B22:N22"/>
    <mergeCell ref="B24:O24"/>
    <mergeCell ref="B34:O34"/>
    <mergeCell ref="B35:O35"/>
  </mergeCells>
  <hyperlinks>
    <hyperlink r:id="rId1" ref="L13"/>
    <hyperlink r:id="rId2" ref="L14"/>
  </hyperlinks>
  <printOptions/>
  <pageMargins bottom="0.75" footer="0.0" header="0.0" left="0.7" right="0.7" top="0.75"/>
  <pageSetup paperSize="9"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14"/>
    <col customWidth="1" min="2" max="2" width="13.57"/>
    <col customWidth="1" min="3" max="3" width="10.71"/>
    <col customWidth="1" min="4" max="4" width="13.0"/>
    <col customWidth="1" min="5" max="8" width="10.71"/>
    <col customWidth="1" min="9" max="9" width="34.57"/>
    <col customWidth="1" min="10" max="10" width="16.14"/>
    <col customWidth="1" min="11" max="11" width="16.0"/>
    <col customWidth="1" min="12" max="12" width="12.86"/>
    <col customWidth="1" min="13" max="26" width="10.71"/>
  </cols>
  <sheetData>
    <row r="1" ht="14.25" customHeight="1"/>
    <row r="2" ht="14.25" customHeight="1"/>
    <row r="3" ht="14.25" customHeight="1">
      <c r="A3" s="38" t="s">
        <v>16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ht="14.25" customHeight="1"/>
    <row r="5" ht="14.25" customHeight="1">
      <c r="A5" s="39" t="s">
        <v>17</v>
      </c>
      <c r="B5" s="40"/>
      <c r="C5" s="41"/>
      <c r="D5" s="39" t="s">
        <v>18</v>
      </c>
      <c r="E5" s="40"/>
      <c r="F5" s="41"/>
      <c r="G5" s="42" t="s">
        <v>19</v>
      </c>
      <c r="I5" s="43" t="s">
        <v>20</v>
      </c>
      <c r="J5" s="44" t="str">
        <f>L19</f>
        <v>#DIV/0!</v>
      </c>
      <c r="K5" s="45"/>
    </row>
    <row r="6" ht="14.25" customHeight="1">
      <c r="A6" s="46" t="s">
        <v>21</v>
      </c>
      <c r="B6" s="47"/>
      <c r="C6" s="45"/>
      <c r="D6" s="48">
        <f>'INGRESOS - GASTOS'!O6</f>
        <v>0</v>
      </c>
      <c r="E6" s="47"/>
      <c r="F6" s="45"/>
      <c r="G6" s="49" t="str">
        <f t="shared" ref="G6:G9" si="1">D6/$D$10</f>
        <v>#DIV/0!</v>
      </c>
    </row>
    <row r="7" ht="14.25" customHeight="1">
      <c r="A7" s="46" t="s">
        <v>22</v>
      </c>
      <c r="B7" s="47"/>
      <c r="C7" s="45"/>
      <c r="D7" s="50">
        <f>SUM('INVERSION '!Q4:Q14)</f>
        <v>0</v>
      </c>
      <c r="E7" s="47"/>
      <c r="F7" s="45"/>
      <c r="G7" s="49" t="str">
        <f t="shared" si="1"/>
        <v>#DIV/0!</v>
      </c>
      <c r="I7" s="51" t="s">
        <v>23</v>
      </c>
      <c r="J7" s="52" t="s">
        <v>18</v>
      </c>
      <c r="K7" s="53"/>
      <c r="L7" s="51" t="s">
        <v>19</v>
      </c>
    </row>
    <row r="8" ht="14.25" customHeight="1">
      <c r="A8" s="46" t="s">
        <v>24</v>
      </c>
      <c r="B8" s="47"/>
      <c r="C8" s="45"/>
      <c r="D8" s="48">
        <f>SUM('INVERSION '!Q15:Q24)</f>
        <v>0</v>
      </c>
      <c r="E8" s="47"/>
      <c r="F8" s="45"/>
      <c r="G8" s="49" t="str">
        <f t="shared" si="1"/>
        <v>#DIV/0!</v>
      </c>
      <c r="I8" s="54" t="s">
        <v>25</v>
      </c>
      <c r="J8" s="55">
        <f>D10-D28</f>
        <v>0</v>
      </c>
      <c r="K8" s="53"/>
      <c r="L8" s="56" t="str">
        <f t="shared" ref="L8:L18" si="2">+J8/($D$10-$D$28)</f>
        <v>#DIV/0!</v>
      </c>
    </row>
    <row r="9" ht="14.25" customHeight="1">
      <c r="A9" s="46" t="s">
        <v>26</v>
      </c>
      <c r="B9" s="47"/>
      <c r="C9" s="45"/>
      <c r="D9" s="48">
        <f>'INGRESOS - GASTOS'!O8</f>
        <v>0</v>
      </c>
      <c r="E9" s="47"/>
      <c r="F9" s="45"/>
      <c r="G9" s="57" t="str">
        <f t="shared" si="1"/>
        <v>#DIV/0!</v>
      </c>
      <c r="I9" s="58" t="str">
        <f>'PATRIMONIO '!B23</f>
        <v>WECITY</v>
      </c>
      <c r="J9" s="59">
        <f>'CROWDFUNDING Y CROWDLENDING INM'!N8</f>
        <v>0</v>
      </c>
      <c r="K9" s="60"/>
      <c r="L9" s="61" t="str">
        <f t="shared" si="2"/>
        <v>#DIV/0!</v>
      </c>
    </row>
    <row r="10" ht="14.25" customHeight="1">
      <c r="A10" s="62" t="s">
        <v>27</v>
      </c>
      <c r="B10" s="47"/>
      <c r="C10" s="45"/>
      <c r="D10" s="63">
        <f>+SUM(D6:F9)</f>
        <v>0</v>
      </c>
      <c r="E10" s="47"/>
      <c r="F10" s="45"/>
      <c r="G10" s="49" t="str">
        <f>SUM(G6:G8)</f>
        <v>#DIV/0!</v>
      </c>
      <c r="I10" s="64" t="str">
        <f>'PATRIMONIO '!B24</f>
        <v>SEGO FINANCE - REAL ESTATE</v>
      </c>
      <c r="J10" s="65">
        <f>'CROWDFUNDING Y CROWDLENDING INM'!N20</f>
        <v>0</v>
      </c>
      <c r="K10" s="45"/>
      <c r="L10" s="61" t="str">
        <f t="shared" si="2"/>
        <v>#DIV/0!</v>
      </c>
    </row>
    <row r="11" ht="14.25" customHeight="1">
      <c r="I11" s="64" t="str">
        <f>'PATRIMONIO '!B25</f>
        <v>STOCKCROWD IN</v>
      </c>
      <c r="J11" s="48">
        <f>'CROWDFUNDING Y CROWDLENDING INM'!N24</f>
        <v>0</v>
      </c>
      <c r="K11" s="45"/>
      <c r="L11" s="61" t="str">
        <f t="shared" si="2"/>
        <v>#DIV/0!</v>
      </c>
    </row>
    <row r="12" ht="14.25" customHeight="1">
      <c r="I12" s="64" t="str">
        <f>'PATRIMONIO '!B26</f>
        <v>BRICKSTARTER</v>
      </c>
      <c r="J12" s="48">
        <f>'CROWDFUNDING Y CROWDLENDING INM'!N16</f>
        <v>0</v>
      </c>
      <c r="K12" s="45"/>
      <c r="L12" s="61" t="str">
        <f t="shared" si="2"/>
        <v>#DIV/0!</v>
      </c>
    </row>
    <row r="13" ht="14.25" customHeight="1">
      <c r="A13" s="39" t="s">
        <v>28</v>
      </c>
      <c r="B13" s="40"/>
      <c r="C13" s="41"/>
      <c r="D13" s="66" t="s">
        <v>18</v>
      </c>
      <c r="E13" s="66" t="s">
        <v>19</v>
      </c>
      <c r="I13" s="64" t="str">
        <f>'PATRIMONIO '!B27</f>
        <v>URBANITAE</v>
      </c>
      <c r="J13" s="48">
        <f>'CROWDFUNDING Y CROWDLENDING INM'!N12</f>
        <v>0</v>
      </c>
      <c r="K13" s="45"/>
      <c r="L13" s="61" t="str">
        <f t="shared" si="2"/>
        <v>#DIV/0!</v>
      </c>
    </row>
    <row r="14" ht="14.25" customHeight="1">
      <c r="A14" s="67" t="str">
        <f>'INGRESOS - GASTOS'!B11</f>
        <v>COCHE (GASOLINA, SEGUROS, REPARACIONES,ETC)</v>
      </c>
      <c r="B14" s="47"/>
      <c r="C14" s="45"/>
      <c r="D14" s="68">
        <f>'INGRESOS - GASTOS'!O11</f>
        <v>0</v>
      </c>
      <c r="E14" s="69" t="str">
        <f t="shared" ref="E14:E27" si="3">D14/$D$28</f>
        <v>#DIV/0!</v>
      </c>
      <c r="I14" s="64" t="str">
        <f>'PATRIMONIO '!B28</f>
        <v>CIVISLEND</v>
      </c>
      <c r="J14" s="48">
        <f>'CROWDFUNDING Y CROWDLENDING INM'!N28</f>
        <v>0</v>
      </c>
      <c r="K14" s="45"/>
      <c r="L14" s="61" t="str">
        <f t="shared" si="2"/>
        <v>#DIV/0!</v>
      </c>
    </row>
    <row r="15" ht="14.25" customHeight="1">
      <c r="A15" s="70" t="str">
        <f>'INGRESOS - GASTOS'!B12</f>
        <v>SUMINISTRO (TELEFONO, AGUA, LUZ)</v>
      </c>
      <c r="B15" s="47"/>
      <c r="C15" s="45"/>
      <c r="D15" s="71">
        <f>'INGRESOS - GASTOS'!O12</f>
        <v>0</v>
      </c>
      <c r="E15" s="69" t="str">
        <f t="shared" si="3"/>
        <v>#DIV/0!</v>
      </c>
      <c r="I15" s="64" t="str">
        <f>'PATRIMONIO '!B29</f>
        <v>HAUSERA</v>
      </c>
      <c r="J15" s="48">
        <f>'TOKENIZACIÓN'!Q8</f>
        <v>0</v>
      </c>
      <c r="K15" s="45"/>
      <c r="L15" s="61" t="str">
        <f t="shared" si="2"/>
        <v>#DIV/0!</v>
      </c>
    </row>
    <row r="16" ht="14.25" customHeight="1">
      <c r="A16" s="70" t="str">
        <f>'INGRESOS - GASTOS'!B13</f>
        <v>ROPA</v>
      </c>
      <c r="B16" s="47"/>
      <c r="C16" s="45"/>
      <c r="D16" s="71">
        <f>'INGRESOS - GASTOS'!O13</f>
        <v>0</v>
      </c>
      <c r="E16" s="69" t="str">
        <f t="shared" si="3"/>
        <v>#DIV/0!</v>
      </c>
      <c r="I16" s="64" t="str">
        <f>'PATRIMONIO '!B30</f>
        <v>DOMOBLOCK</v>
      </c>
      <c r="J16" s="48">
        <f>'TOKENIZACIÓN'!Q12</f>
        <v>0</v>
      </c>
      <c r="K16" s="45"/>
      <c r="L16" s="61" t="str">
        <f t="shared" si="2"/>
        <v>#DIV/0!</v>
      </c>
    </row>
    <row r="17" ht="14.25" customHeight="1">
      <c r="A17" s="70" t="str">
        <f>'INGRESOS - GASTOS'!B14</f>
        <v>RESTAURANTES</v>
      </c>
      <c r="B17" s="47"/>
      <c r="C17" s="45"/>
      <c r="D17" s="71">
        <f>'INGRESOS - GASTOS'!O14</f>
        <v>0</v>
      </c>
      <c r="E17" s="69" t="str">
        <f t="shared" si="3"/>
        <v>#DIV/0!</v>
      </c>
      <c r="I17" s="64" t="str">
        <f>'PATRIMONIO '!A17</f>
        <v>ACCIONES </v>
      </c>
      <c r="J17" s="48">
        <f>SUM('PATRIMONIO '!N17:N19)</f>
        <v>0</v>
      </c>
      <c r="K17" s="45"/>
      <c r="L17" s="61" t="str">
        <f t="shared" si="2"/>
        <v>#DIV/0!</v>
      </c>
    </row>
    <row r="18" ht="14.25" customHeight="1">
      <c r="A18" s="70" t="str">
        <f>'INGRESOS - GASTOS'!B15</f>
        <v>SUSCRIPCIONES</v>
      </c>
      <c r="B18" s="47"/>
      <c r="C18" s="45"/>
      <c r="D18" s="71">
        <f>'INGRESOS - GASTOS'!O15</f>
        <v>0</v>
      </c>
      <c r="E18" s="69" t="str">
        <f t="shared" si="3"/>
        <v>#DIV/0!</v>
      </c>
      <c r="I18" s="64" t="str">
        <f>'PATRIMONIO '!A20</f>
        <v>FONDOS</v>
      </c>
      <c r="J18" s="48">
        <f>SUM('PATRIMONIO '!N20:N22)</f>
        <v>0</v>
      </c>
      <c r="K18" s="45"/>
      <c r="L18" s="61" t="str">
        <f t="shared" si="2"/>
        <v>#DIV/0!</v>
      </c>
    </row>
    <row r="19" ht="14.25" customHeight="1">
      <c r="A19" s="70" t="str">
        <f>'INGRESOS - GASTOS'!B16</f>
        <v>FARMACIA</v>
      </c>
      <c r="B19" s="47"/>
      <c r="C19" s="45"/>
      <c r="D19" s="71">
        <f>'INGRESOS - GASTOS'!O16</f>
        <v>0</v>
      </c>
      <c r="E19" s="69" t="str">
        <f t="shared" si="3"/>
        <v>#DIV/0!</v>
      </c>
      <c r="I19" s="72" t="s">
        <v>29</v>
      </c>
      <c r="J19" s="73">
        <f>SUM(J9:J18)</f>
        <v>0</v>
      </c>
      <c r="K19" s="45"/>
      <c r="L19" s="74" t="str">
        <f>J19/J8</f>
        <v>#DIV/0!</v>
      </c>
    </row>
    <row r="20" ht="14.25" customHeight="1">
      <c r="A20" s="70" t="str">
        <f>'INGRESOS - GASTOS'!B17</f>
        <v>HIPOTECA O ALQUILER</v>
      </c>
      <c r="B20" s="47"/>
      <c r="C20" s="45"/>
      <c r="D20" s="71">
        <f>'INGRESOS - GASTOS'!O17</f>
        <v>0</v>
      </c>
      <c r="E20" s="69" t="str">
        <f t="shared" si="3"/>
        <v>#DIV/0!</v>
      </c>
    </row>
    <row r="21" ht="14.25" customHeight="1">
      <c r="A21" s="70" t="str">
        <f>'INGRESOS - GASTOS'!B18</f>
        <v>LIMPIEZA CASA</v>
      </c>
      <c r="B21" s="47"/>
      <c r="C21" s="45"/>
      <c r="D21" s="71">
        <f>'INGRESOS - GASTOS'!O18</f>
        <v>0</v>
      </c>
      <c r="E21" s="69" t="str">
        <f t="shared" si="3"/>
        <v>#DIV/0!</v>
      </c>
      <c r="G21" s="75"/>
      <c r="L21" s="75"/>
    </row>
    <row r="22" ht="14.25" customHeight="1">
      <c r="A22" s="70" t="str">
        <f>'INGRESOS - GASTOS'!B19</f>
        <v>SEGUROS</v>
      </c>
      <c r="B22" s="47"/>
      <c r="C22" s="45"/>
      <c r="D22" s="71">
        <f>'INGRESOS - GASTOS'!O19</f>
        <v>0</v>
      </c>
      <c r="E22" s="69" t="str">
        <f t="shared" si="3"/>
        <v>#DIV/0!</v>
      </c>
      <c r="I22" s="29"/>
      <c r="J22" s="76"/>
      <c r="K22" s="76"/>
    </row>
    <row r="23" ht="14.25" customHeight="1">
      <c r="A23" s="70" t="str">
        <f>'INGRESOS - GASTOS'!B20</f>
        <v>GIMNASIO</v>
      </c>
      <c r="B23" s="47"/>
      <c r="C23" s="45"/>
      <c r="D23" s="71">
        <f>'INGRESOS - GASTOS'!O20</f>
        <v>0</v>
      </c>
      <c r="E23" s="69" t="str">
        <f t="shared" si="3"/>
        <v>#DIV/0!</v>
      </c>
      <c r="I23" s="76"/>
      <c r="J23" s="76"/>
      <c r="K23" s="76"/>
      <c r="L23" s="75"/>
    </row>
    <row r="24" ht="14.25" customHeight="1">
      <c r="A24" s="70" t="str">
        <f>'INGRESOS - GASTOS'!B21</f>
        <v>COMPRAS ONLINE</v>
      </c>
      <c r="B24" s="47"/>
      <c r="C24" s="45"/>
      <c r="D24" s="71">
        <f>'INGRESOS - GASTOS'!O21</f>
        <v>0</v>
      </c>
      <c r="E24" s="69" t="str">
        <f t="shared" si="3"/>
        <v>#DIV/0!</v>
      </c>
      <c r="F24" s="75"/>
      <c r="I24" s="77" t="s">
        <v>30</v>
      </c>
      <c r="J24" s="8"/>
      <c r="K24" s="9"/>
      <c r="L24" s="75"/>
    </row>
    <row r="25" ht="14.25" customHeight="1">
      <c r="A25" s="70" t="str">
        <f>'INGRESOS - GASTOS'!B22</f>
        <v>VIAJES</v>
      </c>
      <c r="B25" s="47"/>
      <c r="C25" s="45"/>
      <c r="D25" s="71">
        <f>'INGRESOS - GASTOS'!O22</f>
        <v>0</v>
      </c>
      <c r="E25" s="69" t="str">
        <f t="shared" si="3"/>
        <v>#DIV/0!</v>
      </c>
      <c r="J25" s="75"/>
      <c r="K25" s="75"/>
      <c r="L25" s="75"/>
    </row>
    <row r="26" ht="14.25" customHeight="1">
      <c r="A26" s="70" t="str">
        <f>'INGRESOS - GASTOS'!B23</f>
        <v>VETERINARIO</v>
      </c>
      <c r="B26" s="47"/>
      <c r="C26" s="45"/>
      <c r="D26" s="71">
        <f>'INGRESOS - GASTOS'!O23</f>
        <v>0</v>
      </c>
      <c r="E26" s="69" t="str">
        <f t="shared" si="3"/>
        <v>#DIV/0!</v>
      </c>
      <c r="I26" s="29"/>
      <c r="J26" s="75"/>
      <c r="K26" s="75"/>
    </row>
    <row r="27" ht="14.25" customHeight="1">
      <c r="A27" s="70" t="str">
        <f>'INGRESOS - GASTOS'!B24</f>
        <v>OTROS</v>
      </c>
      <c r="B27" s="47"/>
      <c r="C27" s="45"/>
      <c r="D27" s="71">
        <f>'INGRESOS - GASTOS'!O24</f>
        <v>0</v>
      </c>
      <c r="E27" s="69" t="str">
        <f t="shared" si="3"/>
        <v>#DIV/0!</v>
      </c>
      <c r="I27" s="29"/>
      <c r="J27" s="75"/>
      <c r="K27" s="75"/>
    </row>
    <row r="28" ht="14.25" customHeight="1">
      <c r="A28" s="78" t="s">
        <v>31</v>
      </c>
      <c r="B28" s="47"/>
      <c r="C28" s="45"/>
      <c r="D28" s="79">
        <f t="shared" ref="D28:E28" si="4">SUM(D14:D27)</f>
        <v>0</v>
      </c>
      <c r="E28" s="80" t="str">
        <f t="shared" si="4"/>
        <v>#DIV/0!</v>
      </c>
      <c r="I28" s="29"/>
      <c r="J28" s="75"/>
      <c r="K28" s="75"/>
    </row>
    <row r="29" ht="14.25" customHeight="1">
      <c r="I29" s="29"/>
      <c r="J29" s="75"/>
      <c r="K29" s="75"/>
    </row>
    <row r="30" ht="14.25" customHeight="1">
      <c r="I30" s="29"/>
      <c r="J30" s="75"/>
      <c r="K30" s="75"/>
    </row>
    <row r="31" ht="14.25" customHeight="1">
      <c r="I31" s="81"/>
      <c r="J31" s="75"/>
      <c r="K31" s="75"/>
    </row>
    <row r="32" ht="14.25" customHeight="1">
      <c r="A32" s="82" t="s">
        <v>32</v>
      </c>
      <c r="B32" s="47"/>
      <c r="C32" s="45"/>
      <c r="I32" s="83"/>
      <c r="J32" s="84"/>
      <c r="K32" s="84"/>
    </row>
    <row r="33" ht="14.25" customHeight="1">
      <c r="A33" s="85" t="s">
        <v>33</v>
      </c>
      <c r="B33" s="85" t="s">
        <v>34</v>
      </c>
      <c r="C33" s="85" t="s">
        <v>35</v>
      </c>
    </row>
    <row r="34" ht="14.25" customHeight="1">
      <c r="A34" s="86" t="s">
        <v>36</v>
      </c>
      <c r="B34" s="87">
        <f>SUM('PATRIMONIO '!N4:N14)</f>
        <v>0</v>
      </c>
      <c r="C34" s="88"/>
      <c r="I34" s="89"/>
      <c r="J34" s="90"/>
      <c r="K34" s="90"/>
    </row>
    <row r="35" ht="14.25" customHeight="1">
      <c r="A35" s="86" t="s">
        <v>37</v>
      </c>
      <c r="B35" s="87">
        <f>SUM('PATRIMONIO '!N15:N16)</f>
        <v>0</v>
      </c>
      <c r="C35" s="88"/>
      <c r="I35" s="91"/>
      <c r="J35" s="75"/>
      <c r="K35" s="75"/>
    </row>
    <row r="36" ht="14.25" customHeight="1">
      <c r="A36" s="86" t="s">
        <v>38</v>
      </c>
      <c r="B36" s="87">
        <f>SUM('PATRIMONIO '!N17:N31)</f>
        <v>0</v>
      </c>
      <c r="C36" s="88"/>
      <c r="G36" s="92" t="s">
        <v>39</v>
      </c>
      <c r="I36" s="91"/>
      <c r="J36" s="75"/>
      <c r="K36" s="75"/>
    </row>
    <row r="37" ht="14.25" customHeight="1">
      <c r="A37" s="72" t="s">
        <v>40</v>
      </c>
      <c r="B37" s="79">
        <f>SUM(B34:B36)</f>
        <v>0</v>
      </c>
      <c r="C37" s="93"/>
      <c r="I37" s="91"/>
      <c r="J37" s="75"/>
      <c r="K37" s="84"/>
    </row>
    <row r="38" ht="14.25" customHeight="1">
      <c r="A38" s="72" t="s">
        <v>41</v>
      </c>
      <c r="B38" s="94">
        <f>B37-C37</f>
        <v>0</v>
      </c>
      <c r="C38" s="45"/>
      <c r="I38" s="95"/>
      <c r="J38" s="96"/>
      <c r="K38" s="96"/>
    </row>
    <row r="39" ht="14.25" customHeight="1"/>
    <row r="40" ht="14.25" customHeight="1">
      <c r="K40" s="75"/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6">
    <mergeCell ref="A3:L3"/>
    <mergeCell ref="A5:C5"/>
    <mergeCell ref="D5:F5"/>
    <mergeCell ref="A6:C6"/>
    <mergeCell ref="D6:F6"/>
    <mergeCell ref="A7:C7"/>
    <mergeCell ref="D7:F7"/>
    <mergeCell ref="J13:K13"/>
    <mergeCell ref="J14:K14"/>
    <mergeCell ref="J15:K15"/>
    <mergeCell ref="J16:K16"/>
    <mergeCell ref="J17:K17"/>
    <mergeCell ref="J18:K18"/>
    <mergeCell ref="J19:K19"/>
    <mergeCell ref="I24:K24"/>
    <mergeCell ref="J5:K5"/>
    <mergeCell ref="J7:K7"/>
    <mergeCell ref="J8:K8"/>
    <mergeCell ref="J9:K9"/>
    <mergeCell ref="J10:K10"/>
    <mergeCell ref="J11:K11"/>
    <mergeCell ref="J12:K12"/>
    <mergeCell ref="A8:C8"/>
    <mergeCell ref="D8:F8"/>
    <mergeCell ref="A9:C9"/>
    <mergeCell ref="D9:F9"/>
    <mergeCell ref="A10:C10"/>
    <mergeCell ref="D10:F10"/>
    <mergeCell ref="A13:C13"/>
    <mergeCell ref="A14:C14"/>
    <mergeCell ref="A15:C15"/>
    <mergeCell ref="A16:C16"/>
    <mergeCell ref="A17:C17"/>
    <mergeCell ref="A18:C18"/>
    <mergeCell ref="A19:C19"/>
    <mergeCell ref="A20:C20"/>
    <mergeCell ref="A28:C28"/>
    <mergeCell ref="A32:C32"/>
    <mergeCell ref="B38:C38"/>
    <mergeCell ref="A21:C21"/>
    <mergeCell ref="A22:C22"/>
    <mergeCell ref="A23:C23"/>
    <mergeCell ref="A24:C24"/>
    <mergeCell ref="A25:C25"/>
    <mergeCell ref="A26:C26"/>
    <mergeCell ref="A27:C27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29"/>
    <col customWidth="1" min="2" max="2" width="16.29"/>
    <col customWidth="1" min="3" max="3" width="14.29"/>
    <col customWidth="1" min="4" max="4" width="13.0"/>
    <col customWidth="1" min="5" max="5" width="13.71"/>
    <col customWidth="1" min="6" max="6" width="13.57"/>
    <col customWidth="1" min="7" max="7" width="13.71"/>
    <col customWidth="1" min="8" max="8" width="13.0"/>
    <col customWidth="1" min="9" max="9" width="13.71"/>
    <col customWidth="1" min="10" max="11" width="13.29"/>
    <col customWidth="1" min="12" max="12" width="13.14"/>
    <col customWidth="1" min="13" max="13" width="13.0"/>
    <col customWidth="1" min="14" max="14" width="12.71"/>
    <col customWidth="1" min="15" max="26" width="10.71"/>
  </cols>
  <sheetData>
    <row r="1" ht="14.25" customHeight="1">
      <c r="F1" s="97"/>
    </row>
    <row r="2" ht="14.25" customHeight="1">
      <c r="A2" s="98" t="s">
        <v>42</v>
      </c>
      <c r="B2" s="99"/>
      <c r="C2" s="100" t="s">
        <v>43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2"/>
    </row>
    <row r="3" ht="14.25" customHeight="1">
      <c r="A3" s="103"/>
      <c r="B3" s="104"/>
      <c r="C3" s="105" t="s">
        <v>44</v>
      </c>
      <c r="D3" s="106" t="s">
        <v>45</v>
      </c>
      <c r="E3" s="106" t="s">
        <v>46</v>
      </c>
      <c r="F3" s="106" t="s">
        <v>47</v>
      </c>
      <c r="G3" s="106" t="s">
        <v>48</v>
      </c>
      <c r="H3" s="106" t="s">
        <v>49</v>
      </c>
      <c r="I3" s="106" t="s">
        <v>50</v>
      </c>
      <c r="J3" s="106" t="s">
        <v>51</v>
      </c>
      <c r="K3" s="106" t="s">
        <v>52</v>
      </c>
      <c r="L3" s="106" t="s">
        <v>53</v>
      </c>
      <c r="M3" s="106" t="s">
        <v>54</v>
      </c>
      <c r="N3" s="107" t="s">
        <v>55</v>
      </c>
    </row>
    <row r="4" ht="14.25" customHeight="1">
      <c r="A4" s="108" t="s">
        <v>56</v>
      </c>
      <c r="B4" s="109" t="s">
        <v>57</v>
      </c>
      <c r="C4" s="110"/>
      <c r="D4" s="111"/>
      <c r="E4" s="111"/>
      <c r="F4" s="111"/>
      <c r="G4" s="111"/>
      <c r="H4" s="111"/>
      <c r="I4" s="71"/>
      <c r="J4" s="71"/>
      <c r="K4" s="71"/>
      <c r="L4" s="71"/>
      <c r="M4" s="111"/>
      <c r="N4" s="71"/>
    </row>
    <row r="5" ht="14.25" customHeight="1">
      <c r="A5" s="112"/>
      <c r="B5" s="109" t="s">
        <v>58</v>
      </c>
      <c r="C5" s="110"/>
      <c r="D5" s="111"/>
      <c r="E5" s="111"/>
      <c r="F5" s="111"/>
      <c r="G5" s="111"/>
      <c r="H5" s="111"/>
      <c r="I5" s="71"/>
      <c r="J5" s="71"/>
      <c r="K5" s="71"/>
      <c r="L5" s="71"/>
      <c r="M5" s="111"/>
      <c r="N5" s="71"/>
    </row>
    <row r="6" ht="14.25" customHeight="1">
      <c r="A6" s="112"/>
      <c r="B6" s="109" t="s">
        <v>59</v>
      </c>
      <c r="C6" s="110"/>
      <c r="D6" s="111"/>
      <c r="E6" s="111"/>
      <c r="F6" s="111"/>
      <c r="G6" s="111"/>
      <c r="H6" s="111"/>
      <c r="I6" s="71"/>
      <c r="J6" s="71"/>
      <c r="K6" s="71"/>
      <c r="L6" s="71"/>
      <c r="M6" s="111"/>
      <c r="N6" s="71"/>
    </row>
    <row r="7" ht="14.25" customHeight="1">
      <c r="A7" s="113"/>
      <c r="B7" s="109" t="s">
        <v>60</v>
      </c>
      <c r="C7" s="110"/>
      <c r="D7" s="111"/>
      <c r="E7" s="111"/>
      <c r="F7" s="111"/>
      <c r="G7" s="111"/>
      <c r="H7" s="111"/>
      <c r="I7" s="71"/>
      <c r="J7" s="71"/>
      <c r="K7" s="71"/>
      <c r="L7" s="71"/>
      <c r="M7" s="111"/>
      <c r="N7" s="71"/>
    </row>
    <row r="8" ht="14.25" customHeight="1">
      <c r="A8" s="114" t="s">
        <v>61</v>
      </c>
      <c r="B8" s="109" t="s">
        <v>62</v>
      </c>
      <c r="C8" s="110"/>
      <c r="D8" s="111"/>
      <c r="E8" s="111"/>
      <c r="F8" s="111"/>
      <c r="G8" s="111"/>
      <c r="H8" s="111"/>
      <c r="I8" s="71"/>
      <c r="J8" s="71"/>
      <c r="K8" s="71"/>
      <c r="L8" s="71"/>
      <c r="M8" s="111"/>
      <c r="N8" s="71"/>
    </row>
    <row r="9" ht="14.25" customHeight="1">
      <c r="A9" s="112"/>
      <c r="B9" s="109" t="s">
        <v>58</v>
      </c>
      <c r="C9" s="110"/>
      <c r="D9" s="111"/>
      <c r="E9" s="111"/>
      <c r="F9" s="111"/>
      <c r="G9" s="111"/>
      <c r="H9" s="111"/>
      <c r="I9" s="71"/>
      <c r="J9" s="71"/>
      <c r="K9" s="71"/>
      <c r="L9" s="71"/>
      <c r="M9" s="111"/>
      <c r="N9" s="71"/>
    </row>
    <row r="10" ht="14.25" customHeight="1">
      <c r="A10" s="113"/>
      <c r="B10" s="109" t="s">
        <v>59</v>
      </c>
      <c r="C10" s="110"/>
      <c r="D10" s="111"/>
      <c r="E10" s="111"/>
      <c r="F10" s="111"/>
      <c r="G10" s="111"/>
      <c r="H10" s="111"/>
      <c r="I10" s="71"/>
      <c r="J10" s="71"/>
      <c r="K10" s="71"/>
      <c r="L10" s="71"/>
      <c r="M10" s="111"/>
      <c r="N10" s="71"/>
    </row>
    <row r="11" ht="16.5" customHeight="1">
      <c r="A11" s="115" t="s">
        <v>63</v>
      </c>
      <c r="B11" s="109" t="s">
        <v>64</v>
      </c>
      <c r="C11" s="110"/>
      <c r="D11" s="111"/>
      <c r="E11" s="111"/>
      <c r="F11" s="111"/>
      <c r="G11" s="111"/>
      <c r="H11" s="111"/>
      <c r="I11" s="71"/>
      <c r="J11" s="71"/>
      <c r="K11" s="71"/>
      <c r="L11" s="71"/>
      <c r="M11" s="111"/>
      <c r="N11" s="71"/>
    </row>
    <row r="12" ht="14.25" customHeight="1">
      <c r="A12" s="112"/>
      <c r="B12" s="109" t="s">
        <v>65</v>
      </c>
      <c r="C12" s="110"/>
      <c r="D12" s="111"/>
      <c r="E12" s="111"/>
      <c r="F12" s="111"/>
      <c r="G12" s="111"/>
      <c r="H12" s="111"/>
      <c r="I12" s="71"/>
      <c r="J12" s="71"/>
      <c r="K12" s="71"/>
      <c r="L12" s="71"/>
      <c r="M12" s="111"/>
      <c r="N12" s="71"/>
    </row>
    <row r="13" ht="14.25" customHeight="1">
      <c r="A13" s="112"/>
      <c r="B13" s="109" t="s">
        <v>66</v>
      </c>
      <c r="C13" s="110"/>
      <c r="D13" s="111"/>
      <c r="E13" s="111"/>
      <c r="F13" s="111"/>
      <c r="G13" s="111"/>
      <c r="H13" s="111"/>
      <c r="I13" s="71"/>
      <c r="J13" s="71"/>
      <c r="K13" s="71"/>
      <c r="L13" s="71"/>
      <c r="M13" s="111"/>
      <c r="N13" s="71"/>
    </row>
    <row r="14" ht="14.25" customHeight="1">
      <c r="A14" s="113"/>
      <c r="B14" s="109" t="s">
        <v>67</v>
      </c>
      <c r="C14" s="110"/>
      <c r="D14" s="111"/>
      <c r="E14" s="111"/>
      <c r="F14" s="111"/>
      <c r="G14" s="111"/>
      <c r="H14" s="111"/>
      <c r="I14" s="71"/>
      <c r="J14" s="71"/>
      <c r="K14" s="71"/>
      <c r="L14" s="71"/>
      <c r="M14" s="111"/>
      <c r="N14" s="71"/>
    </row>
    <row r="15" ht="14.25" customHeight="1">
      <c r="A15" s="116" t="s">
        <v>37</v>
      </c>
      <c r="B15" s="117" t="s">
        <v>68</v>
      </c>
      <c r="C15" s="118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ht="14.25" customHeight="1">
      <c r="A16" s="120"/>
      <c r="B16" s="117" t="s">
        <v>69</v>
      </c>
      <c r="C16" s="118"/>
      <c r="D16" s="119"/>
      <c r="E16" s="119"/>
      <c r="F16" s="119"/>
      <c r="G16" s="111"/>
      <c r="H16" s="111"/>
      <c r="I16" s="119"/>
      <c r="J16" s="119"/>
      <c r="K16" s="119"/>
      <c r="L16" s="119"/>
      <c r="M16" s="119"/>
      <c r="N16" s="119"/>
    </row>
    <row r="17" ht="14.25" customHeight="1">
      <c r="A17" s="121" t="s">
        <v>70</v>
      </c>
      <c r="B17" s="117"/>
      <c r="C17" s="122"/>
      <c r="D17" s="119"/>
      <c r="E17" s="71"/>
      <c r="F17" s="71"/>
      <c r="G17" s="71"/>
      <c r="H17" s="71"/>
      <c r="I17" s="71"/>
      <c r="J17" s="71"/>
      <c r="K17" s="119"/>
      <c r="L17" s="119"/>
      <c r="M17" s="119"/>
      <c r="N17" s="119"/>
    </row>
    <row r="18" ht="14.25" customHeight="1">
      <c r="A18" s="112"/>
      <c r="B18" s="117"/>
      <c r="C18" s="122"/>
      <c r="D18" s="119"/>
      <c r="E18" s="71"/>
      <c r="F18" s="71"/>
      <c r="G18" s="71"/>
      <c r="H18" s="71"/>
      <c r="I18" s="71"/>
      <c r="J18" s="71"/>
      <c r="K18" s="119"/>
      <c r="L18" s="119"/>
      <c r="M18" s="119"/>
      <c r="N18" s="119"/>
    </row>
    <row r="19" ht="14.25" customHeight="1">
      <c r="A19" s="113"/>
      <c r="B19" s="117"/>
      <c r="C19" s="122"/>
      <c r="D19" s="119"/>
      <c r="E19" s="71"/>
      <c r="F19" s="71"/>
      <c r="G19" s="71"/>
      <c r="H19" s="71"/>
      <c r="I19" s="71"/>
      <c r="J19" s="71"/>
      <c r="K19" s="119"/>
      <c r="L19" s="119"/>
      <c r="M19" s="119"/>
      <c r="N19" s="119"/>
    </row>
    <row r="20" ht="14.25" customHeight="1">
      <c r="A20" s="123" t="s">
        <v>71</v>
      </c>
      <c r="B20" s="117"/>
      <c r="C20" s="122"/>
      <c r="D20" s="119"/>
      <c r="E20" s="71"/>
      <c r="F20" s="71"/>
      <c r="G20" s="71"/>
      <c r="H20" s="71"/>
      <c r="I20" s="71"/>
      <c r="J20" s="71"/>
      <c r="K20" s="119"/>
      <c r="L20" s="119"/>
      <c r="M20" s="119"/>
      <c r="N20" s="119"/>
    </row>
    <row r="21" ht="14.25" customHeight="1">
      <c r="A21" s="112"/>
      <c r="B21" s="117"/>
      <c r="C21" s="122"/>
      <c r="D21" s="119"/>
      <c r="E21" s="71"/>
      <c r="F21" s="71"/>
      <c r="G21" s="71"/>
      <c r="H21" s="71"/>
      <c r="I21" s="71"/>
      <c r="J21" s="71"/>
      <c r="K21" s="119"/>
      <c r="L21" s="119"/>
      <c r="M21" s="119"/>
      <c r="N21" s="119"/>
    </row>
    <row r="22" ht="14.25" customHeight="1">
      <c r="A22" s="113"/>
      <c r="B22" s="117"/>
      <c r="C22" s="122"/>
      <c r="D22" s="119"/>
      <c r="E22" s="71"/>
      <c r="F22" s="71"/>
      <c r="G22" s="71"/>
      <c r="H22" s="71"/>
      <c r="I22" s="71"/>
      <c r="J22" s="71"/>
      <c r="K22" s="119"/>
      <c r="L22" s="119"/>
      <c r="M22" s="119"/>
      <c r="N22" s="119"/>
    </row>
    <row r="23" ht="14.25" customHeight="1">
      <c r="A23" s="124" t="s">
        <v>72</v>
      </c>
      <c r="B23" s="109" t="s">
        <v>73</v>
      </c>
      <c r="C23" s="122"/>
      <c r="D23" s="111"/>
      <c r="E23" s="111"/>
      <c r="F23" s="111"/>
      <c r="G23" s="111"/>
      <c r="H23" s="111"/>
      <c r="I23" s="71"/>
      <c r="J23" s="71"/>
      <c r="K23" s="71"/>
      <c r="L23" s="71"/>
      <c r="M23" s="71"/>
      <c r="N23" s="71"/>
    </row>
    <row r="24" ht="14.25" customHeight="1">
      <c r="A24" s="112"/>
      <c r="B24" s="125" t="s">
        <v>74</v>
      </c>
      <c r="C24" s="122"/>
      <c r="D24" s="111"/>
      <c r="E24" s="111"/>
      <c r="F24" s="111"/>
      <c r="G24" s="111"/>
      <c r="H24" s="111"/>
      <c r="I24" s="71"/>
      <c r="J24" s="71"/>
      <c r="K24" s="71"/>
      <c r="L24" s="71"/>
      <c r="M24" s="71"/>
      <c r="N24" s="71"/>
    </row>
    <row r="25" ht="14.25" customHeight="1">
      <c r="A25" s="112"/>
      <c r="B25" s="125" t="s">
        <v>75</v>
      </c>
      <c r="C25" s="122"/>
      <c r="D25" s="111"/>
      <c r="E25" s="111"/>
      <c r="F25" s="111"/>
      <c r="G25" s="111"/>
      <c r="H25" s="111"/>
      <c r="I25" s="71"/>
      <c r="J25" s="71"/>
      <c r="K25" s="71"/>
      <c r="L25" s="71"/>
      <c r="M25" s="71"/>
      <c r="N25" s="71"/>
    </row>
    <row r="26" ht="14.25" customHeight="1">
      <c r="A26" s="112"/>
      <c r="B26" s="125" t="s">
        <v>76</v>
      </c>
      <c r="C26" s="122"/>
      <c r="D26" s="111"/>
      <c r="E26" s="111"/>
      <c r="F26" s="111"/>
      <c r="G26" s="111"/>
      <c r="H26" s="111"/>
      <c r="I26" s="71"/>
      <c r="J26" s="71"/>
      <c r="K26" s="71"/>
      <c r="L26" s="71"/>
      <c r="M26" s="71"/>
      <c r="N26" s="71"/>
    </row>
    <row r="27" ht="14.25" customHeight="1">
      <c r="A27" s="112"/>
      <c r="B27" s="109" t="s">
        <v>77</v>
      </c>
      <c r="C27" s="110"/>
      <c r="D27" s="111"/>
      <c r="E27" s="111"/>
      <c r="F27" s="111"/>
      <c r="G27" s="111"/>
      <c r="H27" s="111"/>
      <c r="I27" s="71"/>
      <c r="J27" s="71"/>
      <c r="K27" s="71"/>
      <c r="L27" s="71"/>
      <c r="M27" s="71"/>
      <c r="N27" s="71"/>
    </row>
    <row r="28" ht="14.25" customHeight="1">
      <c r="A28" s="113"/>
      <c r="B28" s="109" t="s">
        <v>78</v>
      </c>
      <c r="C28" s="110"/>
      <c r="D28" s="111"/>
      <c r="E28" s="111"/>
      <c r="F28" s="111"/>
      <c r="G28" s="111"/>
      <c r="H28" s="111"/>
      <c r="I28" s="71"/>
      <c r="J28" s="71"/>
      <c r="K28" s="71"/>
      <c r="L28" s="71"/>
      <c r="M28" s="71"/>
      <c r="N28" s="71"/>
    </row>
    <row r="29" ht="14.25" customHeight="1">
      <c r="A29" s="126" t="s">
        <v>79</v>
      </c>
      <c r="B29" s="109" t="s">
        <v>80</v>
      </c>
      <c r="C29" s="110"/>
      <c r="D29" s="111"/>
      <c r="E29" s="111"/>
      <c r="F29" s="111"/>
      <c r="G29" s="111"/>
      <c r="H29" s="111"/>
      <c r="I29" s="71"/>
      <c r="J29" s="71"/>
      <c r="K29" s="71"/>
      <c r="L29" s="71"/>
      <c r="M29" s="71"/>
      <c r="N29" s="71"/>
    </row>
    <row r="30" ht="14.25" customHeight="1">
      <c r="A30" s="113"/>
      <c r="B30" s="109" t="s">
        <v>81</v>
      </c>
      <c r="C30" s="110"/>
      <c r="D30" s="111"/>
      <c r="E30" s="111"/>
      <c r="F30" s="111"/>
      <c r="G30" s="111"/>
      <c r="H30" s="111"/>
      <c r="I30" s="71"/>
      <c r="J30" s="71"/>
      <c r="K30" s="71"/>
      <c r="L30" s="71"/>
      <c r="M30" s="71"/>
      <c r="N30" s="71"/>
    </row>
    <row r="31" ht="14.25" customHeight="1">
      <c r="A31" s="127" t="s">
        <v>82</v>
      </c>
      <c r="B31" s="125" t="s">
        <v>83</v>
      </c>
      <c r="C31" s="122"/>
      <c r="D31" s="111"/>
      <c r="E31" s="111"/>
      <c r="F31" s="111"/>
      <c r="G31" s="111"/>
      <c r="H31" s="111"/>
      <c r="I31" s="71"/>
      <c r="J31" s="71"/>
      <c r="K31" s="71"/>
      <c r="L31" s="71"/>
      <c r="M31" s="71"/>
      <c r="N31" s="71"/>
    </row>
    <row r="32" ht="14.25" customHeight="1">
      <c r="A32" s="128" t="s">
        <v>84</v>
      </c>
      <c r="B32" s="53"/>
      <c r="C32" s="129">
        <f t="shared" ref="C32:N32" si="1">SUM(C4:C31)</f>
        <v>0</v>
      </c>
      <c r="D32" s="130">
        <f t="shared" si="1"/>
        <v>0</v>
      </c>
      <c r="E32" s="130">
        <f t="shared" si="1"/>
        <v>0</v>
      </c>
      <c r="F32" s="130">
        <f t="shared" si="1"/>
        <v>0</v>
      </c>
      <c r="G32" s="130">
        <f t="shared" si="1"/>
        <v>0</v>
      </c>
      <c r="H32" s="130">
        <f t="shared" si="1"/>
        <v>0</v>
      </c>
      <c r="I32" s="131">
        <f t="shared" si="1"/>
        <v>0</v>
      </c>
      <c r="J32" s="131">
        <f t="shared" si="1"/>
        <v>0</v>
      </c>
      <c r="K32" s="131">
        <f t="shared" si="1"/>
        <v>0</v>
      </c>
      <c r="L32" s="131">
        <f t="shared" si="1"/>
        <v>0</v>
      </c>
      <c r="M32" s="131">
        <f t="shared" si="1"/>
        <v>0</v>
      </c>
      <c r="N32" s="131">
        <f t="shared" si="1"/>
        <v>0</v>
      </c>
    </row>
    <row r="33" ht="14.25" customHeight="1">
      <c r="A33" s="132" t="s">
        <v>85</v>
      </c>
      <c r="B33" s="41"/>
      <c r="C33" s="133"/>
      <c r="D33" s="130">
        <f t="shared" ref="D33:N33" si="2">D32-C32</f>
        <v>0</v>
      </c>
      <c r="E33" s="130">
        <f t="shared" si="2"/>
        <v>0</v>
      </c>
      <c r="F33" s="130">
        <f t="shared" si="2"/>
        <v>0</v>
      </c>
      <c r="G33" s="130">
        <f t="shared" si="2"/>
        <v>0</v>
      </c>
      <c r="H33" s="130">
        <f t="shared" si="2"/>
        <v>0</v>
      </c>
      <c r="I33" s="130">
        <f t="shared" si="2"/>
        <v>0</v>
      </c>
      <c r="J33" s="130">
        <f t="shared" si="2"/>
        <v>0</v>
      </c>
      <c r="K33" s="130">
        <f t="shared" si="2"/>
        <v>0</v>
      </c>
      <c r="L33" s="130">
        <f t="shared" si="2"/>
        <v>0</v>
      </c>
      <c r="M33" s="130">
        <f t="shared" si="2"/>
        <v>0</v>
      </c>
      <c r="N33" s="130">
        <f t="shared" si="2"/>
        <v>0</v>
      </c>
    </row>
    <row r="34" ht="14.25" customHeight="1">
      <c r="A34" s="134" t="s">
        <v>86</v>
      </c>
      <c r="B34" s="45"/>
      <c r="C34" s="135">
        <f t="shared" ref="C34:N34" si="3">C23+C24+C25+C26+C27+C28+C29+C30+C31</f>
        <v>0</v>
      </c>
      <c r="D34" s="135">
        <f t="shared" si="3"/>
        <v>0</v>
      </c>
      <c r="E34" s="135">
        <f t="shared" si="3"/>
        <v>0</v>
      </c>
      <c r="F34" s="135">
        <f t="shared" si="3"/>
        <v>0</v>
      </c>
      <c r="G34" s="135">
        <f t="shared" si="3"/>
        <v>0</v>
      </c>
      <c r="H34" s="135">
        <f t="shared" si="3"/>
        <v>0</v>
      </c>
      <c r="I34" s="135">
        <f t="shared" si="3"/>
        <v>0</v>
      </c>
      <c r="J34" s="135">
        <f t="shared" si="3"/>
        <v>0</v>
      </c>
      <c r="K34" s="135">
        <f t="shared" si="3"/>
        <v>0</v>
      </c>
      <c r="L34" s="135">
        <f t="shared" si="3"/>
        <v>0</v>
      </c>
      <c r="M34" s="135">
        <f t="shared" si="3"/>
        <v>0</v>
      </c>
      <c r="N34" s="135">
        <f t="shared" si="3"/>
        <v>0</v>
      </c>
    </row>
    <row r="35" ht="14.25" customHeight="1">
      <c r="D35" s="97"/>
      <c r="E35" s="97"/>
      <c r="F35" s="97"/>
      <c r="H35" s="75"/>
      <c r="I35" s="75"/>
      <c r="J35" s="75"/>
      <c r="K35" s="75"/>
      <c r="L35" s="92" t="s">
        <v>39</v>
      </c>
      <c r="M35" s="97"/>
    </row>
    <row r="36" ht="14.25" customHeight="1">
      <c r="D36" s="97"/>
      <c r="E36" s="97"/>
      <c r="M36" s="75"/>
    </row>
    <row r="37" ht="14.25" customHeight="1">
      <c r="D37" s="97"/>
      <c r="E37" s="97"/>
      <c r="I37" s="75"/>
      <c r="L37" s="75"/>
    </row>
    <row r="38" ht="14.25" customHeight="1"/>
    <row r="39" ht="14.25" customHeight="1">
      <c r="D39" s="97"/>
    </row>
    <row r="40" ht="14.25" customHeight="1">
      <c r="D40" s="97"/>
    </row>
    <row r="41" ht="14.25" customHeight="1">
      <c r="C41" s="97"/>
      <c r="E41" s="97"/>
    </row>
    <row r="42" ht="14.25" customHeight="1">
      <c r="C42" s="97"/>
    </row>
    <row r="43" ht="14.25" customHeight="1">
      <c r="H43" s="97"/>
    </row>
    <row r="44" ht="14.25" customHeight="1">
      <c r="D44" s="92" t="s">
        <v>39</v>
      </c>
    </row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">
    <mergeCell ref="A20:A22"/>
    <mergeCell ref="A23:A28"/>
    <mergeCell ref="A29:A30"/>
    <mergeCell ref="A32:B32"/>
    <mergeCell ref="A33:B33"/>
    <mergeCell ref="A34:B34"/>
    <mergeCell ref="A2:B3"/>
    <mergeCell ref="C2:N2"/>
    <mergeCell ref="A4:A7"/>
    <mergeCell ref="A8:A10"/>
    <mergeCell ref="A11:A14"/>
    <mergeCell ref="A15:A16"/>
    <mergeCell ref="A17:A19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14"/>
    <col customWidth="1" min="2" max="2" width="16.29"/>
    <col customWidth="1" min="3" max="3" width="14.29"/>
    <col customWidth="1" min="4" max="4" width="13.0"/>
    <col customWidth="1" min="5" max="5" width="13.71"/>
    <col customWidth="1" min="6" max="6" width="13.57"/>
    <col customWidth="1" min="7" max="14" width="12.0"/>
    <col customWidth="1" min="15" max="15" width="12.29"/>
    <col customWidth="1" min="16" max="16" width="10.71"/>
    <col customWidth="1" min="17" max="17" width="11.29"/>
    <col customWidth="1" min="18" max="26" width="10.71"/>
  </cols>
  <sheetData>
    <row r="1" ht="14.25" customHeight="1">
      <c r="F1" s="97"/>
    </row>
    <row r="2" ht="14.25" customHeight="1">
      <c r="A2" s="98" t="s">
        <v>42</v>
      </c>
      <c r="B2" s="99"/>
      <c r="C2" s="136" t="s">
        <v>87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8"/>
    </row>
    <row r="3" ht="14.25" customHeight="1">
      <c r="A3" s="103"/>
      <c r="B3" s="104"/>
      <c r="C3" s="139" t="s">
        <v>44</v>
      </c>
      <c r="D3" s="139" t="s">
        <v>45</v>
      </c>
      <c r="E3" s="139" t="s">
        <v>46</v>
      </c>
      <c r="F3" s="139" t="s">
        <v>47</v>
      </c>
      <c r="G3" s="139" t="s">
        <v>48</v>
      </c>
      <c r="H3" s="139" t="s">
        <v>49</v>
      </c>
      <c r="I3" s="139" t="s">
        <v>50</v>
      </c>
      <c r="J3" s="139" t="s">
        <v>51</v>
      </c>
      <c r="K3" s="139" t="s">
        <v>52</v>
      </c>
      <c r="L3" s="139" t="s">
        <v>53</v>
      </c>
      <c r="M3" s="140" t="s">
        <v>54</v>
      </c>
      <c r="N3" s="140" t="s">
        <v>55</v>
      </c>
      <c r="O3" s="141" t="s">
        <v>88</v>
      </c>
      <c r="P3" s="140" t="s">
        <v>89</v>
      </c>
      <c r="Q3" s="141" t="s">
        <v>90</v>
      </c>
    </row>
    <row r="4" ht="14.25" customHeight="1">
      <c r="A4" s="142" t="s">
        <v>61</v>
      </c>
      <c r="B4" s="109" t="s">
        <v>91</v>
      </c>
      <c r="C4" s="143"/>
      <c r="D4" s="143"/>
      <c r="E4" s="143"/>
      <c r="F4" s="143"/>
      <c r="G4" s="143"/>
      <c r="H4" s="143"/>
      <c r="I4" s="144"/>
      <c r="J4" s="144"/>
      <c r="K4" s="144"/>
      <c r="L4" s="144"/>
      <c r="M4" s="144"/>
      <c r="N4" s="144"/>
      <c r="O4" s="145">
        <f t="shared" ref="O4:O21" si="1">SUM(C4:N4)/(1-0.19)</f>
        <v>0</v>
      </c>
      <c r="P4" s="145">
        <f t="shared" ref="P4:P25" si="2">O4*19/100</f>
        <v>0</v>
      </c>
      <c r="Q4" s="145">
        <f t="shared" ref="Q4:Q24" si="3">O4-P4</f>
        <v>0</v>
      </c>
    </row>
    <row r="5" ht="14.25" customHeight="1">
      <c r="A5" s="112"/>
      <c r="B5" s="109" t="s">
        <v>92</v>
      </c>
      <c r="C5" s="146"/>
      <c r="D5" s="146"/>
      <c r="E5" s="146"/>
      <c r="F5" s="146"/>
      <c r="G5" s="146"/>
      <c r="H5" s="146"/>
      <c r="I5" s="147"/>
      <c r="J5" s="147"/>
      <c r="K5" s="147"/>
      <c r="L5" s="147"/>
      <c r="M5" s="147"/>
      <c r="N5" s="147"/>
      <c r="O5" s="148">
        <f t="shared" si="1"/>
        <v>0</v>
      </c>
      <c r="P5" s="148">
        <f t="shared" si="2"/>
        <v>0</v>
      </c>
      <c r="Q5" s="148">
        <f t="shared" si="3"/>
        <v>0</v>
      </c>
    </row>
    <row r="6" ht="14.25" customHeight="1">
      <c r="A6" s="112"/>
      <c r="B6" s="109" t="s">
        <v>93</v>
      </c>
      <c r="C6" s="149"/>
      <c r="D6" s="149"/>
      <c r="E6" s="149"/>
      <c r="F6" s="149"/>
      <c r="G6" s="149"/>
      <c r="H6" s="149"/>
      <c r="I6" s="150"/>
      <c r="J6" s="150"/>
      <c r="K6" s="150"/>
      <c r="L6" s="150"/>
      <c r="M6" s="150"/>
      <c r="N6" s="150"/>
      <c r="O6" s="151">
        <f t="shared" si="1"/>
        <v>0</v>
      </c>
      <c r="P6" s="151">
        <f t="shared" si="2"/>
        <v>0</v>
      </c>
      <c r="Q6" s="151">
        <f t="shared" si="3"/>
        <v>0</v>
      </c>
    </row>
    <row r="7" ht="14.25" customHeight="1">
      <c r="A7" s="113"/>
      <c r="B7" s="109" t="s">
        <v>94</v>
      </c>
      <c r="C7" s="146"/>
      <c r="D7" s="146"/>
      <c r="E7" s="146"/>
      <c r="F7" s="146"/>
      <c r="G7" s="146"/>
      <c r="H7" s="146"/>
      <c r="I7" s="147"/>
      <c r="J7" s="147"/>
      <c r="K7" s="147"/>
      <c r="L7" s="147"/>
      <c r="M7" s="147"/>
      <c r="N7" s="147"/>
      <c r="O7" s="148">
        <f t="shared" si="1"/>
        <v>0</v>
      </c>
      <c r="P7" s="148">
        <f t="shared" si="2"/>
        <v>0</v>
      </c>
      <c r="Q7" s="148">
        <f t="shared" si="3"/>
        <v>0</v>
      </c>
    </row>
    <row r="8" ht="16.5" customHeight="1">
      <c r="A8" s="108" t="s">
        <v>95</v>
      </c>
      <c r="B8" s="125" t="s">
        <v>91</v>
      </c>
      <c r="C8" s="152"/>
      <c r="D8" s="152"/>
      <c r="E8" s="152"/>
      <c r="F8" s="152"/>
      <c r="G8" s="152"/>
      <c r="H8" s="152"/>
      <c r="I8" s="153"/>
      <c r="J8" s="153"/>
      <c r="K8" s="153"/>
      <c r="L8" s="153"/>
      <c r="M8" s="153"/>
      <c r="N8" s="153"/>
      <c r="O8" s="148">
        <f t="shared" si="1"/>
        <v>0</v>
      </c>
      <c r="P8" s="154">
        <f t="shared" si="2"/>
        <v>0</v>
      </c>
      <c r="Q8" s="154">
        <f t="shared" si="3"/>
        <v>0</v>
      </c>
    </row>
    <row r="9" ht="14.25" customHeight="1">
      <c r="A9" s="112"/>
      <c r="B9" s="125" t="s">
        <v>92</v>
      </c>
      <c r="C9" s="146"/>
      <c r="D9" s="146"/>
      <c r="E9" s="146"/>
      <c r="F9" s="146"/>
      <c r="G9" s="146"/>
      <c r="H9" s="146"/>
      <c r="I9" s="147"/>
      <c r="J9" s="147"/>
      <c r="K9" s="147"/>
      <c r="L9" s="147"/>
      <c r="M9" s="147"/>
      <c r="N9" s="147"/>
      <c r="O9" s="148">
        <f t="shared" si="1"/>
        <v>0</v>
      </c>
      <c r="P9" s="154">
        <f t="shared" si="2"/>
        <v>0</v>
      </c>
      <c r="Q9" s="154">
        <f t="shared" si="3"/>
        <v>0</v>
      </c>
    </row>
    <row r="10" ht="14.25" customHeight="1">
      <c r="A10" s="112"/>
      <c r="B10" s="125" t="s">
        <v>93</v>
      </c>
      <c r="C10" s="146"/>
      <c r="D10" s="146"/>
      <c r="E10" s="146"/>
      <c r="F10" s="146"/>
      <c r="G10" s="146"/>
      <c r="H10" s="146"/>
      <c r="I10" s="147"/>
      <c r="J10" s="147"/>
      <c r="K10" s="147"/>
      <c r="L10" s="147"/>
      <c r="M10" s="147"/>
      <c r="N10" s="147"/>
      <c r="O10" s="148">
        <f t="shared" si="1"/>
        <v>0</v>
      </c>
      <c r="P10" s="148">
        <f t="shared" si="2"/>
        <v>0</v>
      </c>
      <c r="Q10" s="148">
        <f t="shared" si="3"/>
        <v>0</v>
      </c>
    </row>
    <row r="11" ht="14.25" customHeight="1">
      <c r="A11" s="113"/>
      <c r="B11" s="125" t="s">
        <v>94</v>
      </c>
      <c r="C11" s="146"/>
      <c r="D11" s="146"/>
      <c r="E11" s="146"/>
      <c r="F11" s="146"/>
      <c r="G11" s="146"/>
      <c r="H11" s="146"/>
      <c r="I11" s="147"/>
      <c r="J11" s="147"/>
      <c r="K11" s="147"/>
      <c r="L11" s="147"/>
      <c r="M11" s="147"/>
      <c r="N11" s="147"/>
      <c r="O11" s="148">
        <f t="shared" si="1"/>
        <v>0</v>
      </c>
      <c r="P11" s="148">
        <f t="shared" si="2"/>
        <v>0</v>
      </c>
      <c r="Q11" s="148">
        <f t="shared" si="3"/>
        <v>0</v>
      </c>
    </row>
    <row r="12" ht="14.25" customHeight="1">
      <c r="A12" s="116" t="s">
        <v>37</v>
      </c>
      <c r="B12" s="125" t="s">
        <v>68</v>
      </c>
      <c r="C12" s="146"/>
      <c r="D12" s="146"/>
      <c r="E12" s="146"/>
      <c r="F12" s="146"/>
      <c r="G12" s="146"/>
      <c r="H12" s="146"/>
      <c r="I12" s="147"/>
      <c r="J12" s="147"/>
      <c r="K12" s="147"/>
      <c r="L12" s="147"/>
      <c r="M12" s="147"/>
      <c r="N12" s="147"/>
      <c r="O12" s="148">
        <f t="shared" si="1"/>
        <v>0</v>
      </c>
      <c r="P12" s="148">
        <f t="shared" si="2"/>
        <v>0</v>
      </c>
      <c r="Q12" s="148">
        <f t="shared" si="3"/>
        <v>0</v>
      </c>
    </row>
    <row r="13" ht="14.25" customHeight="1">
      <c r="A13" s="112"/>
      <c r="B13" s="125" t="s">
        <v>69</v>
      </c>
      <c r="C13" s="146"/>
      <c r="D13" s="146"/>
      <c r="E13" s="146"/>
      <c r="F13" s="146"/>
      <c r="G13" s="146"/>
      <c r="H13" s="146"/>
      <c r="I13" s="147"/>
      <c r="J13" s="147"/>
      <c r="K13" s="147"/>
      <c r="L13" s="147"/>
      <c r="M13" s="147"/>
      <c r="N13" s="147"/>
      <c r="O13" s="148">
        <f t="shared" si="1"/>
        <v>0</v>
      </c>
      <c r="P13" s="148">
        <f t="shared" si="2"/>
        <v>0</v>
      </c>
      <c r="Q13" s="148">
        <f t="shared" si="3"/>
        <v>0</v>
      </c>
    </row>
    <row r="14" ht="14.25" customHeight="1">
      <c r="A14" s="113"/>
      <c r="B14" s="125" t="s">
        <v>96</v>
      </c>
      <c r="C14" s="146"/>
      <c r="D14" s="146"/>
      <c r="E14" s="146"/>
      <c r="F14" s="146"/>
      <c r="G14" s="146"/>
      <c r="H14" s="146"/>
      <c r="I14" s="155"/>
      <c r="J14" s="147"/>
      <c r="K14" s="147"/>
      <c r="L14" s="147"/>
      <c r="M14" s="147"/>
      <c r="N14" s="147"/>
      <c r="O14" s="148">
        <f t="shared" si="1"/>
        <v>0</v>
      </c>
      <c r="P14" s="148">
        <f t="shared" si="2"/>
        <v>0</v>
      </c>
      <c r="Q14" s="148">
        <f t="shared" si="3"/>
        <v>0</v>
      </c>
    </row>
    <row r="15" ht="14.25" customHeight="1">
      <c r="A15" s="156" t="s">
        <v>97</v>
      </c>
      <c r="B15" s="125"/>
      <c r="C15" s="152"/>
      <c r="D15" s="152"/>
      <c r="E15" s="152"/>
      <c r="F15" s="152"/>
      <c r="G15" s="152"/>
      <c r="H15" s="152"/>
      <c r="I15" s="153"/>
      <c r="J15" s="153"/>
      <c r="K15" s="153"/>
      <c r="L15" s="153"/>
      <c r="M15" s="153"/>
      <c r="N15" s="153"/>
      <c r="O15" s="148">
        <f t="shared" si="1"/>
        <v>0</v>
      </c>
      <c r="P15" s="148">
        <f t="shared" si="2"/>
        <v>0</v>
      </c>
      <c r="Q15" s="148">
        <f t="shared" si="3"/>
        <v>0</v>
      </c>
    </row>
    <row r="16" ht="14.25" customHeight="1">
      <c r="A16" s="124" t="s">
        <v>72</v>
      </c>
      <c r="B16" s="125" t="s">
        <v>98</v>
      </c>
      <c r="C16" s="152"/>
      <c r="D16" s="152"/>
      <c r="E16" s="152"/>
      <c r="F16" s="152"/>
      <c r="G16" s="152"/>
      <c r="H16" s="152"/>
      <c r="I16" s="153"/>
      <c r="J16" s="153"/>
      <c r="K16" s="153"/>
      <c r="L16" s="153"/>
      <c r="M16" s="153"/>
      <c r="N16" s="147"/>
      <c r="O16" s="148">
        <f t="shared" si="1"/>
        <v>0</v>
      </c>
      <c r="P16" s="148">
        <f t="shared" si="2"/>
        <v>0</v>
      </c>
      <c r="Q16" s="148">
        <f t="shared" si="3"/>
        <v>0</v>
      </c>
    </row>
    <row r="17" ht="14.25" customHeight="1">
      <c r="A17" s="112"/>
      <c r="B17" s="125" t="s">
        <v>99</v>
      </c>
      <c r="C17" s="146"/>
      <c r="D17" s="146"/>
      <c r="E17" s="146"/>
      <c r="F17" s="146"/>
      <c r="G17" s="146"/>
      <c r="H17" s="146"/>
      <c r="I17" s="147"/>
      <c r="J17" s="147"/>
      <c r="K17" s="147"/>
      <c r="L17" s="147"/>
      <c r="M17" s="147"/>
      <c r="N17" s="147"/>
      <c r="O17" s="148">
        <f t="shared" si="1"/>
        <v>0</v>
      </c>
      <c r="P17" s="148">
        <f t="shared" si="2"/>
        <v>0</v>
      </c>
      <c r="Q17" s="148">
        <f t="shared" si="3"/>
        <v>0</v>
      </c>
    </row>
    <row r="18" ht="14.25" customHeight="1">
      <c r="A18" s="112"/>
      <c r="B18" s="125" t="s">
        <v>100</v>
      </c>
      <c r="C18" s="146"/>
      <c r="D18" s="146"/>
      <c r="E18" s="146"/>
      <c r="F18" s="146"/>
      <c r="G18" s="146"/>
      <c r="H18" s="146"/>
      <c r="I18" s="147"/>
      <c r="J18" s="147"/>
      <c r="K18" s="147"/>
      <c r="L18" s="147"/>
      <c r="M18" s="147"/>
      <c r="N18" s="147"/>
      <c r="O18" s="148">
        <f t="shared" si="1"/>
        <v>0</v>
      </c>
      <c r="P18" s="148">
        <f t="shared" si="2"/>
        <v>0</v>
      </c>
      <c r="Q18" s="148">
        <f t="shared" si="3"/>
        <v>0</v>
      </c>
    </row>
    <row r="19" ht="14.25" customHeight="1">
      <c r="A19" s="112"/>
      <c r="B19" s="125" t="s">
        <v>76</v>
      </c>
      <c r="C19" s="146"/>
      <c r="D19" s="146"/>
      <c r="E19" s="146"/>
      <c r="F19" s="146"/>
      <c r="G19" s="146"/>
      <c r="H19" s="146"/>
      <c r="I19" s="147"/>
      <c r="J19" s="147"/>
      <c r="K19" s="147"/>
      <c r="L19" s="147"/>
      <c r="M19" s="147"/>
      <c r="N19" s="147"/>
      <c r="O19" s="148">
        <f t="shared" si="1"/>
        <v>0</v>
      </c>
      <c r="P19" s="148">
        <f t="shared" si="2"/>
        <v>0</v>
      </c>
      <c r="Q19" s="148">
        <f t="shared" si="3"/>
        <v>0</v>
      </c>
    </row>
    <row r="20" ht="14.25" customHeight="1">
      <c r="A20" s="112"/>
      <c r="B20" s="125" t="s">
        <v>101</v>
      </c>
      <c r="C20" s="149"/>
      <c r="D20" s="149"/>
      <c r="E20" s="149"/>
      <c r="F20" s="149"/>
      <c r="G20" s="149"/>
      <c r="H20" s="149"/>
      <c r="I20" s="150"/>
      <c r="J20" s="150"/>
      <c r="K20" s="150"/>
      <c r="L20" s="150"/>
      <c r="M20" s="150"/>
      <c r="N20" s="150"/>
      <c r="O20" s="151">
        <f t="shared" si="1"/>
        <v>0</v>
      </c>
      <c r="P20" s="151">
        <f t="shared" si="2"/>
        <v>0</v>
      </c>
      <c r="Q20" s="151">
        <f t="shared" si="3"/>
        <v>0</v>
      </c>
    </row>
    <row r="21" ht="14.25" customHeight="1">
      <c r="A21" s="113"/>
      <c r="B21" s="125" t="s">
        <v>78</v>
      </c>
      <c r="C21" s="149"/>
      <c r="D21" s="149"/>
      <c r="E21" s="149"/>
      <c r="F21" s="149"/>
      <c r="G21" s="149"/>
      <c r="H21" s="149"/>
      <c r="I21" s="150"/>
      <c r="J21" s="150"/>
      <c r="K21" s="150"/>
      <c r="L21" s="147"/>
      <c r="M21" s="147"/>
      <c r="N21" s="150"/>
      <c r="O21" s="151">
        <f t="shared" si="1"/>
        <v>0</v>
      </c>
      <c r="P21" s="151">
        <f t="shared" si="2"/>
        <v>0</v>
      </c>
      <c r="Q21" s="151">
        <f t="shared" si="3"/>
        <v>0</v>
      </c>
    </row>
    <row r="22" ht="16.5" customHeight="1">
      <c r="A22" s="126" t="s">
        <v>102</v>
      </c>
      <c r="B22" s="125" t="s">
        <v>80</v>
      </c>
      <c r="C22" s="149"/>
      <c r="D22" s="149"/>
      <c r="E22" s="149"/>
      <c r="F22" s="149"/>
      <c r="G22" s="149"/>
      <c r="H22" s="149"/>
      <c r="I22" s="150"/>
      <c r="J22" s="150"/>
      <c r="K22" s="150"/>
      <c r="L22" s="147"/>
      <c r="M22" s="147"/>
      <c r="N22" s="150"/>
      <c r="O22" s="148">
        <f>SUM(M22:N22)</f>
        <v>0</v>
      </c>
      <c r="P22" s="148">
        <f t="shared" si="2"/>
        <v>0</v>
      </c>
      <c r="Q22" s="148">
        <f t="shared" si="3"/>
        <v>0</v>
      </c>
    </row>
    <row r="23" ht="14.25" customHeight="1">
      <c r="A23" s="113"/>
      <c r="B23" s="125" t="s">
        <v>81</v>
      </c>
      <c r="C23" s="149"/>
      <c r="D23" s="149"/>
      <c r="E23" s="149"/>
      <c r="F23" s="149"/>
      <c r="G23" s="149"/>
      <c r="H23" s="149"/>
      <c r="I23" s="150"/>
      <c r="J23" s="150"/>
      <c r="K23" s="150"/>
      <c r="L23" s="147"/>
      <c r="M23" s="147"/>
      <c r="N23" s="150"/>
      <c r="O23" s="154" t="str">
        <f>N23</f>
        <v/>
      </c>
      <c r="P23" s="148">
        <f t="shared" si="2"/>
        <v>0</v>
      </c>
      <c r="Q23" s="148">
        <f t="shared" si="3"/>
        <v>0</v>
      </c>
    </row>
    <row r="24" ht="14.25" customHeight="1">
      <c r="A24" s="127" t="s">
        <v>82</v>
      </c>
      <c r="B24" s="125" t="s">
        <v>103</v>
      </c>
      <c r="C24" s="146"/>
      <c r="D24" s="146"/>
      <c r="E24" s="146"/>
      <c r="F24" s="146"/>
      <c r="G24" s="146"/>
      <c r="H24" s="146"/>
      <c r="I24" s="147"/>
      <c r="J24" s="147"/>
      <c r="K24" s="147"/>
      <c r="L24" s="147"/>
      <c r="M24" s="147"/>
      <c r="N24" s="147"/>
      <c r="O24" s="148">
        <f>SUM(C24:N24)/(1-0.19)</f>
        <v>0</v>
      </c>
      <c r="P24" s="148">
        <f t="shared" si="2"/>
        <v>0</v>
      </c>
      <c r="Q24" s="148">
        <f t="shared" si="3"/>
        <v>0</v>
      </c>
    </row>
    <row r="25" ht="14.25" customHeight="1">
      <c r="A25" s="128" t="s">
        <v>104</v>
      </c>
      <c r="B25" s="53"/>
      <c r="C25" s="148">
        <f t="shared" ref="C25:O25" si="4">SUM(C4:C24)</f>
        <v>0</v>
      </c>
      <c r="D25" s="148">
        <f t="shared" si="4"/>
        <v>0</v>
      </c>
      <c r="E25" s="148">
        <f t="shared" si="4"/>
        <v>0</v>
      </c>
      <c r="F25" s="148">
        <f t="shared" si="4"/>
        <v>0</v>
      </c>
      <c r="G25" s="148">
        <f t="shared" si="4"/>
        <v>0</v>
      </c>
      <c r="H25" s="148">
        <f t="shared" si="4"/>
        <v>0</v>
      </c>
      <c r="I25" s="148">
        <f t="shared" si="4"/>
        <v>0</v>
      </c>
      <c r="J25" s="148">
        <f t="shared" si="4"/>
        <v>0</v>
      </c>
      <c r="K25" s="148">
        <f t="shared" si="4"/>
        <v>0</v>
      </c>
      <c r="L25" s="148">
        <f t="shared" si="4"/>
        <v>0</v>
      </c>
      <c r="M25" s="148">
        <f t="shared" si="4"/>
        <v>0</v>
      </c>
      <c r="N25" s="148">
        <f t="shared" si="4"/>
        <v>0</v>
      </c>
      <c r="O25" s="148">
        <f t="shared" si="4"/>
        <v>0</v>
      </c>
      <c r="P25" s="148">
        <f t="shared" si="2"/>
        <v>0</v>
      </c>
      <c r="Q25" s="148">
        <f>SUM(Q4:Q24)</f>
        <v>0</v>
      </c>
    </row>
    <row r="26" ht="14.25" customHeight="1">
      <c r="A26" s="128" t="s">
        <v>85</v>
      </c>
      <c r="B26" s="53"/>
      <c r="C26" s="157"/>
      <c r="D26" s="158">
        <f t="shared" ref="D26:N26" si="5">D25-C25</f>
        <v>0</v>
      </c>
      <c r="E26" s="158">
        <f t="shared" si="5"/>
        <v>0</v>
      </c>
      <c r="F26" s="158">
        <f t="shared" si="5"/>
        <v>0</v>
      </c>
      <c r="G26" s="158">
        <f t="shared" si="5"/>
        <v>0</v>
      </c>
      <c r="H26" s="158">
        <f t="shared" si="5"/>
        <v>0</v>
      </c>
      <c r="I26" s="158">
        <f t="shared" si="5"/>
        <v>0</v>
      </c>
      <c r="J26" s="158">
        <f t="shared" si="5"/>
        <v>0</v>
      </c>
      <c r="K26" s="158">
        <f t="shared" si="5"/>
        <v>0</v>
      </c>
      <c r="L26" s="158">
        <f t="shared" si="5"/>
        <v>0</v>
      </c>
      <c r="M26" s="158">
        <f t="shared" si="5"/>
        <v>0</v>
      </c>
      <c r="N26" s="158">
        <f t="shared" si="5"/>
        <v>0</v>
      </c>
      <c r="O26" s="157"/>
      <c r="P26" s="158"/>
      <c r="Q26" s="158"/>
    </row>
    <row r="27" ht="14.25" customHeight="1">
      <c r="D27" s="97"/>
      <c r="O27" s="97"/>
    </row>
    <row r="28" ht="14.25" customHeight="1">
      <c r="D28" s="97"/>
      <c r="M28" s="75"/>
      <c r="O28" s="97"/>
      <c r="P28" s="97"/>
    </row>
    <row r="29" ht="14.25" customHeight="1">
      <c r="O29" s="97"/>
    </row>
    <row r="30" ht="14.25" customHeight="1">
      <c r="O30" s="97"/>
    </row>
    <row r="31" ht="14.25" customHeight="1">
      <c r="K31" s="97"/>
      <c r="O31" s="75"/>
    </row>
    <row r="32" ht="14.25" customHeight="1">
      <c r="O32" s="97"/>
    </row>
    <row r="33" ht="14.25" customHeight="1">
      <c r="G33" s="97"/>
      <c r="O33" s="97"/>
    </row>
    <row r="34" ht="14.25" customHeight="1">
      <c r="G34" s="97"/>
      <c r="H34" s="97"/>
    </row>
    <row r="35" ht="14.25" customHeight="1">
      <c r="H35" s="97"/>
    </row>
    <row r="36" ht="14.25" customHeight="1">
      <c r="G36" s="97"/>
    </row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A25:B25"/>
    <mergeCell ref="A26:B26"/>
    <mergeCell ref="A2:B3"/>
    <mergeCell ref="C2:Q2"/>
    <mergeCell ref="A4:A7"/>
    <mergeCell ref="A8:A11"/>
    <mergeCell ref="A12:A14"/>
    <mergeCell ref="A16:A21"/>
    <mergeCell ref="A22:A23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86"/>
    <col customWidth="1" min="2" max="2" width="30.71"/>
    <col customWidth="1" min="3" max="14" width="10.71"/>
    <col customWidth="1" min="15" max="15" width="13.57"/>
    <col customWidth="1" min="16" max="26" width="10.71"/>
  </cols>
  <sheetData>
    <row r="1" ht="14.25" customHeight="1"/>
    <row r="2" ht="14.25" customHeight="1"/>
    <row r="3" ht="14.25" customHeight="1"/>
    <row r="4" ht="14.25" customHeight="1"/>
    <row r="5" ht="14.25" customHeight="1">
      <c r="A5" s="159" t="s">
        <v>33</v>
      </c>
      <c r="B5" s="45"/>
      <c r="C5" s="85" t="s">
        <v>44</v>
      </c>
      <c r="D5" s="85" t="s">
        <v>45</v>
      </c>
      <c r="E5" s="85" t="s">
        <v>46</v>
      </c>
      <c r="F5" s="85" t="s">
        <v>47</v>
      </c>
      <c r="G5" s="85" t="s">
        <v>48</v>
      </c>
      <c r="H5" s="85" t="s">
        <v>49</v>
      </c>
      <c r="I5" s="85" t="s">
        <v>50</v>
      </c>
      <c r="J5" s="85" t="s">
        <v>51</v>
      </c>
      <c r="K5" s="85" t="s">
        <v>52</v>
      </c>
      <c r="L5" s="85" t="s">
        <v>53</v>
      </c>
      <c r="M5" s="85" t="s">
        <v>54</v>
      </c>
      <c r="N5" s="85" t="s">
        <v>55</v>
      </c>
      <c r="O5" s="85" t="s">
        <v>105</v>
      </c>
    </row>
    <row r="6" ht="14.25" customHeight="1">
      <c r="A6" s="160" t="s">
        <v>106</v>
      </c>
      <c r="B6" s="93" t="s">
        <v>107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135">
        <f t="shared" ref="O6:O9" si="1">SUM(C6:N6)</f>
        <v>0</v>
      </c>
    </row>
    <row r="7" ht="14.25" customHeight="1">
      <c r="A7" s="161"/>
      <c r="B7" s="162" t="s">
        <v>108</v>
      </c>
      <c r="C7" s="135">
        <f>'INVERSION '!C25</f>
        <v>0</v>
      </c>
      <c r="D7" s="135">
        <f>'INVERSION '!D25</f>
        <v>0</v>
      </c>
      <c r="E7" s="135">
        <f>'INVERSION '!E25</f>
        <v>0</v>
      </c>
      <c r="F7" s="135">
        <f>'INVERSION '!F25</f>
        <v>0</v>
      </c>
      <c r="G7" s="135">
        <f>'INVERSION '!G25</f>
        <v>0</v>
      </c>
      <c r="H7" s="135">
        <f>'INVERSION '!H25</f>
        <v>0</v>
      </c>
      <c r="I7" s="135">
        <f>'INVERSION '!I25</f>
        <v>0</v>
      </c>
      <c r="J7" s="135">
        <f>'INVERSION '!J25</f>
        <v>0</v>
      </c>
      <c r="K7" s="135">
        <f>'INVERSION '!K25</f>
        <v>0</v>
      </c>
      <c r="L7" s="135">
        <f>'INVERSION '!L25</f>
        <v>0</v>
      </c>
      <c r="M7" s="135">
        <f>'INVERSION '!M25</f>
        <v>0</v>
      </c>
      <c r="N7" s="135">
        <f>'INVERSION '!N25</f>
        <v>0</v>
      </c>
      <c r="O7" s="135">
        <f t="shared" si="1"/>
        <v>0</v>
      </c>
    </row>
    <row r="8" ht="14.25" customHeight="1">
      <c r="A8" s="163"/>
      <c r="B8" s="93" t="s">
        <v>109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135">
        <f t="shared" si="1"/>
        <v>0</v>
      </c>
    </row>
    <row r="9" ht="14.25" customHeight="1">
      <c r="A9" s="164" t="s">
        <v>110</v>
      </c>
      <c r="B9" s="45"/>
      <c r="C9" s="119">
        <f t="shared" ref="C9:N9" si="2">SUM(C6:C8)</f>
        <v>0</v>
      </c>
      <c r="D9" s="119">
        <f t="shared" si="2"/>
        <v>0</v>
      </c>
      <c r="E9" s="119">
        <f t="shared" si="2"/>
        <v>0</v>
      </c>
      <c r="F9" s="119">
        <f t="shared" si="2"/>
        <v>0</v>
      </c>
      <c r="G9" s="119">
        <f t="shared" si="2"/>
        <v>0</v>
      </c>
      <c r="H9" s="119">
        <f t="shared" si="2"/>
        <v>0</v>
      </c>
      <c r="I9" s="119">
        <f t="shared" si="2"/>
        <v>0</v>
      </c>
      <c r="J9" s="119">
        <f t="shared" si="2"/>
        <v>0</v>
      </c>
      <c r="K9" s="119">
        <f t="shared" si="2"/>
        <v>0</v>
      </c>
      <c r="L9" s="119">
        <f t="shared" si="2"/>
        <v>0</v>
      </c>
      <c r="M9" s="119">
        <f t="shared" si="2"/>
        <v>0</v>
      </c>
      <c r="N9" s="119">
        <f t="shared" si="2"/>
        <v>0</v>
      </c>
      <c r="O9" s="131">
        <f t="shared" si="1"/>
        <v>0</v>
      </c>
    </row>
    <row r="10" ht="14.25" customHeight="1">
      <c r="A10" s="165"/>
      <c r="B10" s="165"/>
      <c r="C10" s="165"/>
      <c r="D10" s="165"/>
      <c r="E10" s="165"/>
      <c r="F10" s="166"/>
      <c r="G10" s="165"/>
      <c r="H10" s="165"/>
      <c r="I10" s="165"/>
      <c r="J10" s="165"/>
      <c r="K10" s="165"/>
      <c r="L10" s="165"/>
      <c r="M10" s="165"/>
      <c r="N10" s="165"/>
      <c r="O10" s="167"/>
    </row>
    <row r="11" ht="14.25" customHeight="1">
      <c r="A11" s="160" t="s">
        <v>111</v>
      </c>
      <c r="B11" s="168" t="s">
        <v>112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135">
        <f t="shared" ref="O11:O25" si="3">SUM(C11:N11)</f>
        <v>0</v>
      </c>
    </row>
    <row r="12" ht="14.25" customHeight="1">
      <c r="A12" s="161"/>
      <c r="B12" s="168" t="s">
        <v>113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135">
        <f t="shared" si="3"/>
        <v>0</v>
      </c>
    </row>
    <row r="13" ht="14.25" customHeight="1">
      <c r="A13" s="161"/>
      <c r="B13" s="93" t="s">
        <v>114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135">
        <f t="shared" si="3"/>
        <v>0</v>
      </c>
    </row>
    <row r="14" ht="14.25" customHeight="1">
      <c r="A14" s="161"/>
      <c r="B14" s="93" t="s">
        <v>115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135">
        <f t="shared" si="3"/>
        <v>0</v>
      </c>
    </row>
    <row r="15" ht="14.25" customHeight="1">
      <c r="A15" s="161"/>
      <c r="B15" s="93" t="s">
        <v>116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135">
        <f t="shared" si="3"/>
        <v>0</v>
      </c>
    </row>
    <row r="16" ht="14.25" customHeight="1">
      <c r="A16" s="161"/>
      <c r="B16" s="93" t="s">
        <v>117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135">
        <f t="shared" si="3"/>
        <v>0</v>
      </c>
    </row>
    <row r="17" ht="14.25" customHeight="1">
      <c r="A17" s="161"/>
      <c r="B17" s="93" t="s">
        <v>118</v>
      </c>
      <c r="C17" s="71"/>
      <c r="D17" s="88"/>
      <c r="E17" s="71"/>
      <c r="F17" s="71"/>
      <c r="G17" s="71"/>
      <c r="H17" s="71"/>
      <c r="I17" s="71"/>
      <c r="J17" s="88"/>
      <c r="K17" s="71"/>
      <c r="L17" s="71"/>
      <c r="M17" s="71"/>
      <c r="N17" s="71"/>
      <c r="O17" s="135">
        <f t="shared" si="3"/>
        <v>0</v>
      </c>
    </row>
    <row r="18" ht="14.25" customHeight="1">
      <c r="A18" s="161"/>
      <c r="B18" s="93" t="s">
        <v>119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135">
        <f t="shared" si="3"/>
        <v>0</v>
      </c>
    </row>
    <row r="19" ht="14.25" customHeight="1">
      <c r="A19" s="161"/>
      <c r="B19" s="93" t="s">
        <v>120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135">
        <f t="shared" si="3"/>
        <v>0</v>
      </c>
    </row>
    <row r="20" ht="14.25" customHeight="1">
      <c r="A20" s="161"/>
      <c r="B20" s="93" t="s">
        <v>121</v>
      </c>
      <c r="C20" s="71"/>
      <c r="D20" s="71"/>
      <c r="E20" s="71"/>
      <c r="F20" s="71"/>
      <c r="G20" s="71"/>
      <c r="H20" s="71"/>
      <c r="I20" s="71"/>
      <c r="J20" s="71"/>
      <c r="K20" s="88"/>
      <c r="L20" s="71"/>
      <c r="M20" s="71"/>
      <c r="N20" s="71"/>
      <c r="O20" s="135">
        <f t="shared" si="3"/>
        <v>0</v>
      </c>
    </row>
    <row r="21" ht="14.25" customHeight="1">
      <c r="A21" s="161"/>
      <c r="B21" s="93" t="s">
        <v>122</v>
      </c>
      <c r="C21" s="71"/>
      <c r="D21" s="71"/>
      <c r="E21" s="71"/>
      <c r="F21" s="71"/>
      <c r="G21" s="71"/>
      <c r="H21" s="71"/>
      <c r="I21" s="71"/>
      <c r="J21" s="71"/>
      <c r="K21" s="88"/>
      <c r="L21" s="71"/>
      <c r="M21" s="71"/>
      <c r="N21" s="71"/>
      <c r="O21" s="135">
        <f t="shared" si="3"/>
        <v>0</v>
      </c>
    </row>
    <row r="22" ht="14.25" customHeight="1">
      <c r="A22" s="161"/>
      <c r="B22" s="93" t="s">
        <v>123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135">
        <f t="shared" si="3"/>
        <v>0</v>
      </c>
    </row>
    <row r="23" ht="14.25" customHeight="1">
      <c r="A23" s="161"/>
      <c r="B23" s="93" t="s">
        <v>124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135">
        <f t="shared" si="3"/>
        <v>0</v>
      </c>
    </row>
    <row r="24" ht="14.25" customHeight="1">
      <c r="A24" s="163"/>
      <c r="B24" s="93" t="s">
        <v>125</v>
      </c>
      <c r="C24" s="71"/>
      <c r="D24" s="71"/>
      <c r="E24" s="71"/>
      <c r="F24" s="71"/>
      <c r="G24" s="71"/>
      <c r="H24" s="71"/>
      <c r="I24" s="71"/>
      <c r="J24" s="111"/>
      <c r="K24" s="111"/>
      <c r="L24" s="111"/>
      <c r="M24" s="71"/>
      <c r="N24" s="71"/>
      <c r="O24" s="135">
        <f t="shared" si="3"/>
        <v>0</v>
      </c>
    </row>
    <row r="25" ht="14.25" customHeight="1">
      <c r="A25" s="169" t="s">
        <v>126</v>
      </c>
      <c r="B25" s="45"/>
      <c r="C25" s="131">
        <f t="shared" ref="C25:N25" si="4">SUM(C11:C24)</f>
        <v>0</v>
      </c>
      <c r="D25" s="131">
        <f t="shared" si="4"/>
        <v>0</v>
      </c>
      <c r="E25" s="131">
        <f t="shared" si="4"/>
        <v>0</v>
      </c>
      <c r="F25" s="131">
        <f t="shared" si="4"/>
        <v>0</v>
      </c>
      <c r="G25" s="131">
        <f t="shared" si="4"/>
        <v>0</v>
      </c>
      <c r="H25" s="131">
        <f t="shared" si="4"/>
        <v>0</v>
      </c>
      <c r="I25" s="131">
        <f t="shared" si="4"/>
        <v>0</v>
      </c>
      <c r="J25" s="130">
        <f t="shared" si="4"/>
        <v>0</v>
      </c>
      <c r="K25" s="130">
        <f t="shared" si="4"/>
        <v>0</v>
      </c>
      <c r="L25" s="130">
        <f t="shared" si="4"/>
        <v>0</v>
      </c>
      <c r="M25" s="130">
        <f t="shared" si="4"/>
        <v>0</v>
      </c>
      <c r="N25" s="130">
        <f t="shared" si="4"/>
        <v>0</v>
      </c>
      <c r="O25" s="131">
        <f t="shared" si="3"/>
        <v>0</v>
      </c>
    </row>
    <row r="26" ht="14.25" customHeight="1">
      <c r="A26" s="170" t="s">
        <v>127</v>
      </c>
      <c r="B26" s="45"/>
      <c r="C26" s="131">
        <f t="shared" ref="C26:N26" si="5">C9-C25</f>
        <v>0</v>
      </c>
      <c r="D26" s="131">
        <f t="shared" si="5"/>
        <v>0</v>
      </c>
      <c r="E26" s="131">
        <f t="shared" si="5"/>
        <v>0</v>
      </c>
      <c r="F26" s="131">
        <f t="shared" si="5"/>
        <v>0</v>
      </c>
      <c r="G26" s="131">
        <f t="shared" si="5"/>
        <v>0</v>
      </c>
      <c r="H26" s="131">
        <f t="shared" si="5"/>
        <v>0</v>
      </c>
      <c r="I26" s="131">
        <f t="shared" si="5"/>
        <v>0</v>
      </c>
      <c r="J26" s="131">
        <f t="shared" si="5"/>
        <v>0</v>
      </c>
      <c r="K26" s="131">
        <f t="shared" si="5"/>
        <v>0</v>
      </c>
      <c r="L26" s="131">
        <f t="shared" si="5"/>
        <v>0</v>
      </c>
      <c r="M26" s="131">
        <f t="shared" si="5"/>
        <v>0</v>
      </c>
      <c r="N26" s="131">
        <f t="shared" si="5"/>
        <v>0</v>
      </c>
      <c r="O26" s="171"/>
    </row>
    <row r="27" ht="14.25" customHeight="1"/>
    <row r="28" ht="14.25" customHeight="1">
      <c r="D28" s="75"/>
      <c r="E28" s="75"/>
      <c r="F28" s="75"/>
      <c r="G28" s="75"/>
      <c r="H28" s="75"/>
      <c r="I28" s="75"/>
      <c r="J28" s="75"/>
      <c r="K28" s="75"/>
      <c r="L28" s="75"/>
      <c r="M28" s="75"/>
    </row>
    <row r="29" ht="14.25" customHeight="1">
      <c r="B29" s="77" t="s">
        <v>128</v>
      </c>
      <c r="C29" s="9"/>
      <c r="E29" s="75"/>
      <c r="F29" s="75"/>
      <c r="L29" s="75"/>
      <c r="N29" s="75"/>
    </row>
    <row r="30" ht="14.25" customHeight="1">
      <c r="E30" s="75"/>
      <c r="K30" s="75"/>
      <c r="L30" s="75"/>
    </row>
    <row r="31" ht="14.25" customHeight="1">
      <c r="A31" s="172"/>
    </row>
    <row r="32" ht="14.25" customHeight="1">
      <c r="F32" s="75"/>
    </row>
    <row r="33" ht="14.25" customHeight="1">
      <c r="H33" s="75"/>
    </row>
    <row r="34" ht="14.25" customHeight="1"/>
    <row r="35" ht="14.25" customHeight="1">
      <c r="G35" s="75"/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5:B5"/>
    <mergeCell ref="A6:A8"/>
    <mergeCell ref="A9:B9"/>
    <mergeCell ref="A11:A24"/>
    <mergeCell ref="A25:B25"/>
    <mergeCell ref="A26:B26"/>
    <mergeCell ref="B29:C29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0"/>
    <col customWidth="1" min="2" max="2" width="13.86"/>
    <col customWidth="1" min="3" max="3" width="14.29"/>
    <col customWidth="1" min="4" max="8" width="12.57"/>
    <col customWidth="1" min="9" max="9" width="15.14"/>
    <col customWidth="1" min="10" max="10" width="13.71"/>
    <col customWidth="1" min="11" max="11" width="14.71"/>
    <col customWidth="1" min="12" max="12" width="13.14"/>
    <col customWidth="1" min="13" max="13" width="14.0"/>
    <col customWidth="1" min="14" max="14" width="13.0"/>
    <col customWidth="1" min="15" max="15" width="14.0"/>
    <col customWidth="1" min="16" max="16" width="15.71"/>
    <col customWidth="1" min="17" max="17" width="10.71"/>
    <col customWidth="1" min="18" max="18" width="12.71"/>
    <col customWidth="1" min="19" max="19" width="10.71"/>
    <col customWidth="1" min="20" max="20" width="13.29"/>
    <col customWidth="1" min="21" max="26" width="10.71"/>
  </cols>
  <sheetData>
    <row r="1" ht="14.25" customHeight="1"/>
    <row r="2" ht="14.25" customHeight="1"/>
    <row r="3" ht="14.25" customHeight="1"/>
    <row r="4" ht="14.25" customHeight="1">
      <c r="A4" s="173" t="s">
        <v>129</v>
      </c>
      <c r="B4" s="174" t="s">
        <v>130</v>
      </c>
      <c r="C4" s="175" t="s">
        <v>33</v>
      </c>
      <c r="D4" s="175" t="s">
        <v>131</v>
      </c>
      <c r="E4" s="175" t="s">
        <v>132</v>
      </c>
      <c r="F4" s="175" t="s">
        <v>133</v>
      </c>
      <c r="G4" s="175" t="s">
        <v>134</v>
      </c>
      <c r="H4" s="175" t="s">
        <v>135</v>
      </c>
      <c r="I4" s="175" t="s">
        <v>136</v>
      </c>
      <c r="J4" s="175" t="s">
        <v>137</v>
      </c>
      <c r="K4" s="175" t="s">
        <v>138</v>
      </c>
      <c r="L4" s="175" t="s">
        <v>139</v>
      </c>
      <c r="M4" s="175" t="s">
        <v>140</v>
      </c>
      <c r="N4" s="175" t="s">
        <v>141</v>
      </c>
      <c r="O4" s="175" t="s">
        <v>142</v>
      </c>
      <c r="P4" s="175" t="s">
        <v>143</v>
      </c>
      <c r="Q4" s="175" t="s">
        <v>144</v>
      </c>
      <c r="R4" s="175" t="s">
        <v>145</v>
      </c>
      <c r="S4" s="175" t="s">
        <v>146</v>
      </c>
      <c r="T4" s="175" t="s">
        <v>147</v>
      </c>
    </row>
    <row r="5" ht="14.25" customHeight="1">
      <c r="A5" s="176" t="s">
        <v>73</v>
      </c>
      <c r="B5" s="177" t="s">
        <v>148</v>
      </c>
      <c r="C5" s="178"/>
      <c r="D5" s="179"/>
      <c r="E5" s="180"/>
      <c r="F5" s="181"/>
      <c r="G5" s="182">
        <f t="shared" ref="G5:G7" si="1">(F5-E5)/30</f>
        <v>0</v>
      </c>
      <c r="H5" s="182">
        <f t="shared" ref="H5:H7" si="2">(F5-D5)/30</f>
        <v>0</v>
      </c>
      <c r="I5" s="183"/>
      <c r="J5" s="184"/>
      <c r="K5" s="185"/>
      <c r="L5" s="71"/>
      <c r="M5" s="71"/>
      <c r="N5" s="135">
        <f t="shared" ref="N5:N7" si="3">L5-M5</f>
        <v>0</v>
      </c>
      <c r="O5" s="131">
        <f t="shared" ref="O5:O7" si="4">(L5*J5)-(L5*J5)*19/100</f>
        <v>0</v>
      </c>
      <c r="P5" s="131"/>
      <c r="Q5" s="131">
        <f t="shared" ref="Q5:Q7" si="5">O5</f>
        <v>0</v>
      </c>
      <c r="R5" s="131">
        <f t="shared" ref="R5:R7" si="6">O5/(1-0.19)*19/100</f>
        <v>0</v>
      </c>
      <c r="S5" s="131">
        <f t="shared" ref="S5:S7" si="7">O5/(1-0.19)</f>
        <v>0</v>
      </c>
      <c r="T5" s="131">
        <f t="shared" ref="T5:T7" si="8">L5+Q5-P5</f>
        <v>0</v>
      </c>
    </row>
    <row r="6" ht="14.25" customHeight="1">
      <c r="A6" s="112"/>
      <c r="B6" s="186" t="s">
        <v>149</v>
      </c>
      <c r="C6" s="187"/>
      <c r="D6" s="188"/>
      <c r="E6" s="189"/>
      <c r="F6" s="190"/>
      <c r="G6" s="191">
        <f t="shared" si="1"/>
        <v>0</v>
      </c>
      <c r="H6" s="182">
        <f t="shared" si="2"/>
        <v>0</v>
      </c>
      <c r="I6" s="192"/>
      <c r="J6" s="185"/>
      <c r="K6" s="185"/>
      <c r="L6" s="71"/>
      <c r="M6" s="71"/>
      <c r="N6" s="135">
        <f t="shared" si="3"/>
        <v>0</v>
      </c>
      <c r="O6" s="131">
        <f t="shared" si="4"/>
        <v>0</v>
      </c>
      <c r="P6" s="131"/>
      <c r="Q6" s="131">
        <f t="shared" si="5"/>
        <v>0</v>
      </c>
      <c r="R6" s="131">
        <f t="shared" si="6"/>
        <v>0</v>
      </c>
      <c r="S6" s="131">
        <f t="shared" si="7"/>
        <v>0</v>
      </c>
      <c r="T6" s="131">
        <f t="shared" si="8"/>
        <v>0</v>
      </c>
    </row>
    <row r="7" ht="14.25" customHeight="1">
      <c r="A7" s="113"/>
      <c r="B7" s="186" t="s">
        <v>150</v>
      </c>
      <c r="C7" s="187"/>
      <c r="D7" s="188"/>
      <c r="E7" s="189"/>
      <c r="F7" s="190"/>
      <c r="G7" s="191">
        <f t="shared" si="1"/>
        <v>0</v>
      </c>
      <c r="H7" s="182">
        <f t="shared" si="2"/>
        <v>0</v>
      </c>
      <c r="I7" s="192"/>
      <c r="J7" s="184"/>
      <c r="K7" s="185"/>
      <c r="L7" s="71"/>
      <c r="M7" s="71"/>
      <c r="N7" s="135">
        <f t="shared" si="3"/>
        <v>0</v>
      </c>
      <c r="O7" s="131">
        <f t="shared" si="4"/>
        <v>0</v>
      </c>
      <c r="P7" s="131"/>
      <c r="Q7" s="131">
        <f t="shared" si="5"/>
        <v>0</v>
      </c>
      <c r="R7" s="131">
        <f t="shared" si="6"/>
        <v>0</v>
      </c>
      <c r="S7" s="131">
        <f t="shared" si="7"/>
        <v>0</v>
      </c>
      <c r="T7" s="131">
        <f t="shared" si="8"/>
        <v>0</v>
      </c>
    </row>
    <row r="8" ht="14.25" customHeight="1">
      <c r="A8" s="193" t="s">
        <v>151</v>
      </c>
      <c r="B8" s="194"/>
      <c r="C8" s="85"/>
      <c r="D8" s="195"/>
      <c r="E8" s="196"/>
      <c r="F8" s="197"/>
      <c r="G8" s="198"/>
      <c r="H8" s="199"/>
      <c r="I8" s="200"/>
      <c r="J8" s="201"/>
      <c r="K8" s="202"/>
      <c r="L8" s="203">
        <f t="shared" ref="L8:T8" si="9">SUM(L5:L7)</f>
        <v>0</v>
      </c>
      <c r="M8" s="203">
        <f t="shared" si="9"/>
        <v>0</v>
      </c>
      <c r="N8" s="203">
        <f t="shared" si="9"/>
        <v>0</v>
      </c>
      <c r="O8" s="204">
        <f t="shared" si="9"/>
        <v>0</v>
      </c>
      <c r="P8" s="204">
        <f t="shared" si="9"/>
        <v>0</v>
      </c>
      <c r="Q8" s="204">
        <f t="shared" si="9"/>
        <v>0</v>
      </c>
      <c r="R8" s="204">
        <f t="shared" si="9"/>
        <v>0</v>
      </c>
      <c r="S8" s="204">
        <f t="shared" si="9"/>
        <v>0</v>
      </c>
      <c r="T8" s="204">
        <f t="shared" si="9"/>
        <v>0</v>
      </c>
    </row>
    <row r="9" ht="14.25" customHeight="1">
      <c r="A9" s="176" t="s">
        <v>77</v>
      </c>
      <c r="B9" s="205" t="s">
        <v>148</v>
      </c>
      <c r="C9" s="187"/>
      <c r="D9" s="188"/>
      <c r="E9" s="189"/>
      <c r="F9" s="190"/>
      <c r="G9" s="191">
        <f t="shared" ref="G9:G11" si="10">(F9-E9)/30</f>
        <v>0</v>
      </c>
      <c r="H9" s="182">
        <f t="shared" ref="H9:H11" si="11">(F9-D9)/30</f>
        <v>0</v>
      </c>
      <c r="I9" s="192"/>
      <c r="J9" s="184"/>
      <c r="K9" s="184"/>
      <c r="L9" s="71"/>
      <c r="M9" s="71"/>
      <c r="N9" s="135">
        <f t="shared" ref="N9:N11" si="12">L9-M9</f>
        <v>0</v>
      </c>
      <c r="O9" s="131">
        <f t="shared" ref="O9:O11" si="13">(L9*J9)-(L9*J9)*19/100</f>
        <v>0</v>
      </c>
      <c r="P9" s="131"/>
      <c r="Q9" s="131">
        <f t="shared" ref="Q9:Q32" si="14">O9</f>
        <v>0</v>
      </c>
      <c r="R9" s="131">
        <f t="shared" ref="R9:R32" si="15">O9/(1-0.19)*19/100</f>
        <v>0</v>
      </c>
      <c r="S9" s="131">
        <f t="shared" ref="S9:S32" si="16">O9/(1-0.19)</f>
        <v>0</v>
      </c>
      <c r="T9" s="131">
        <f t="shared" ref="T9:T11" si="17">L9+Q9-P9</f>
        <v>0</v>
      </c>
    </row>
    <row r="10" ht="14.25" customHeight="1">
      <c r="A10" s="112"/>
      <c r="B10" s="205" t="s">
        <v>149</v>
      </c>
      <c r="C10" s="187"/>
      <c r="D10" s="188"/>
      <c r="E10" s="189"/>
      <c r="F10" s="190"/>
      <c r="G10" s="191">
        <f t="shared" si="10"/>
        <v>0</v>
      </c>
      <c r="H10" s="182">
        <f t="shared" si="11"/>
        <v>0</v>
      </c>
      <c r="I10" s="192"/>
      <c r="J10" s="184"/>
      <c r="K10" s="184"/>
      <c r="L10" s="71"/>
      <c r="M10" s="71"/>
      <c r="N10" s="135">
        <f t="shared" si="12"/>
        <v>0</v>
      </c>
      <c r="O10" s="131">
        <f t="shared" si="13"/>
        <v>0</v>
      </c>
      <c r="P10" s="131"/>
      <c r="Q10" s="131">
        <f t="shared" si="14"/>
        <v>0</v>
      </c>
      <c r="R10" s="131">
        <f t="shared" si="15"/>
        <v>0</v>
      </c>
      <c r="S10" s="131">
        <f t="shared" si="16"/>
        <v>0</v>
      </c>
      <c r="T10" s="131">
        <f t="shared" si="17"/>
        <v>0</v>
      </c>
    </row>
    <row r="11" ht="14.25" customHeight="1">
      <c r="A11" s="113"/>
      <c r="B11" s="205" t="s">
        <v>150</v>
      </c>
      <c r="C11" s="187"/>
      <c r="D11" s="188"/>
      <c r="E11" s="189"/>
      <c r="F11" s="190"/>
      <c r="G11" s="191">
        <f t="shared" si="10"/>
        <v>0</v>
      </c>
      <c r="H11" s="182">
        <f t="shared" si="11"/>
        <v>0</v>
      </c>
      <c r="I11" s="192"/>
      <c r="J11" s="184"/>
      <c r="K11" s="184"/>
      <c r="L11" s="71"/>
      <c r="M11" s="71"/>
      <c r="N11" s="135">
        <f t="shared" si="12"/>
        <v>0</v>
      </c>
      <c r="O11" s="131">
        <f t="shared" si="13"/>
        <v>0</v>
      </c>
      <c r="P11" s="131"/>
      <c r="Q11" s="131">
        <f t="shared" si="14"/>
        <v>0</v>
      </c>
      <c r="R11" s="131">
        <f t="shared" si="15"/>
        <v>0</v>
      </c>
      <c r="S11" s="131">
        <f t="shared" si="16"/>
        <v>0</v>
      </c>
      <c r="T11" s="131">
        <f t="shared" si="17"/>
        <v>0</v>
      </c>
    </row>
    <row r="12" ht="17.25" customHeight="1">
      <c r="A12" s="206" t="s">
        <v>152</v>
      </c>
      <c r="B12" s="207"/>
      <c r="C12" s="85"/>
      <c r="D12" s="195"/>
      <c r="E12" s="196"/>
      <c r="F12" s="197"/>
      <c r="G12" s="198"/>
      <c r="H12" s="199"/>
      <c r="I12" s="200"/>
      <c r="J12" s="202"/>
      <c r="K12" s="202"/>
      <c r="L12" s="203">
        <f t="shared" ref="L12:M12" si="18">SUM(L9:L11)</f>
        <v>0</v>
      </c>
      <c r="M12" s="203">
        <f t="shared" si="18"/>
        <v>0</v>
      </c>
      <c r="N12" s="203">
        <f>SUM(N9)</f>
        <v>0</v>
      </c>
      <c r="O12" s="204">
        <f t="shared" ref="O12:P12" si="19">SUM(O9:O11)</f>
        <v>0</v>
      </c>
      <c r="P12" s="204">
        <f t="shared" si="19"/>
        <v>0</v>
      </c>
      <c r="Q12" s="204">
        <f t="shared" si="14"/>
        <v>0</v>
      </c>
      <c r="R12" s="204">
        <f t="shared" si="15"/>
        <v>0</v>
      </c>
      <c r="S12" s="204">
        <f t="shared" si="16"/>
        <v>0</v>
      </c>
      <c r="T12" s="204">
        <f>SUM(T9:T11)</f>
        <v>0</v>
      </c>
    </row>
    <row r="13" ht="14.25" customHeight="1">
      <c r="A13" s="208" t="s">
        <v>76</v>
      </c>
      <c r="B13" s="209" t="s">
        <v>148</v>
      </c>
      <c r="C13" s="187"/>
      <c r="D13" s="188"/>
      <c r="E13" s="189"/>
      <c r="F13" s="210"/>
      <c r="G13" s="191">
        <f t="shared" ref="G13:G15" si="20">(F13-E13)/30</f>
        <v>0</v>
      </c>
      <c r="H13" s="182">
        <f t="shared" ref="H13:H15" si="21">(F13-D13)/30</f>
        <v>0</v>
      </c>
      <c r="I13" s="192"/>
      <c r="J13" s="184"/>
      <c r="K13" s="88"/>
      <c r="L13" s="71"/>
      <c r="M13" s="71"/>
      <c r="N13" s="135">
        <f t="shared" ref="N13:N15" si="22">L13-M13</f>
        <v>0</v>
      </c>
      <c r="O13" s="131">
        <f t="shared" ref="O13:O15" si="23">(L13*J13)-(L13*J13)*19/100</f>
        <v>0</v>
      </c>
      <c r="P13" s="131"/>
      <c r="Q13" s="131">
        <f t="shared" si="14"/>
        <v>0</v>
      </c>
      <c r="R13" s="131">
        <f t="shared" si="15"/>
        <v>0</v>
      </c>
      <c r="S13" s="131">
        <f t="shared" si="16"/>
        <v>0</v>
      </c>
      <c r="T13" s="131">
        <f t="shared" ref="T13:T15" si="24">L13+Q13-P13</f>
        <v>0</v>
      </c>
    </row>
    <row r="14" ht="14.25" customHeight="1">
      <c r="A14" s="112"/>
      <c r="B14" s="209" t="s">
        <v>149</v>
      </c>
      <c r="C14" s="187"/>
      <c r="D14" s="188"/>
      <c r="E14" s="189"/>
      <c r="F14" s="210"/>
      <c r="G14" s="191">
        <f t="shared" si="20"/>
        <v>0</v>
      </c>
      <c r="H14" s="182">
        <f t="shared" si="21"/>
        <v>0</v>
      </c>
      <c r="I14" s="192"/>
      <c r="J14" s="184"/>
      <c r="K14" s="88"/>
      <c r="L14" s="71"/>
      <c r="M14" s="71"/>
      <c r="N14" s="135">
        <f t="shared" si="22"/>
        <v>0</v>
      </c>
      <c r="O14" s="131">
        <f t="shared" si="23"/>
        <v>0</v>
      </c>
      <c r="P14" s="131"/>
      <c r="Q14" s="131">
        <f t="shared" si="14"/>
        <v>0</v>
      </c>
      <c r="R14" s="131">
        <f t="shared" si="15"/>
        <v>0</v>
      </c>
      <c r="S14" s="131">
        <f t="shared" si="16"/>
        <v>0</v>
      </c>
      <c r="T14" s="131">
        <f t="shared" si="24"/>
        <v>0</v>
      </c>
    </row>
    <row r="15" ht="14.25" customHeight="1">
      <c r="A15" s="113"/>
      <c r="B15" s="209" t="s">
        <v>150</v>
      </c>
      <c r="C15" s="187"/>
      <c r="D15" s="188"/>
      <c r="E15" s="188"/>
      <c r="F15" s="210"/>
      <c r="G15" s="191">
        <f t="shared" si="20"/>
        <v>0</v>
      </c>
      <c r="H15" s="182">
        <f t="shared" si="21"/>
        <v>0</v>
      </c>
      <c r="I15" s="192"/>
      <c r="J15" s="184"/>
      <c r="K15" s="88"/>
      <c r="L15" s="71"/>
      <c r="M15" s="71"/>
      <c r="N15" s="135">
        <f t="shared" si="22"/>
        <v>0</v>
      </c>
      <c r="O15" s="131">
        <f t="shared" si="23"/>
        <v>0</v>
      </c>
      <c r="P15" s="131"/>
      <c r="Q15" s="131">
        <f t="shared" si="14"/>
        <v>0</v>
      </c>
      <c r="R15" s="131">
        <f t="shared" si="15"/>
        <v>0</v>
      </c>
      <c r="S15" s="131">
        <f t="shared" si="16"/>
        <v>0</v>
      </c>
      <c r="T15" s="131">
        <f t="shared" si="24"/>
        <v>0</v>
      </c>
    </row>
    <row r="16" ht="14.25" customHeight="1">
      <c r="A16" s="211" t="s">
        <v>152</v>
      </c>
      <c r="B16" s="212"/>
      <c r="C16" s="85"/>
      <c r="D16" s="195"/>
      <c r="E16" s="195"/>
      <c r="F16" s="213"/>
      <c r="G16" s="198"/>
      <c r="H16" s="199"/>
      <c r="I16" s="200"/>
      <c r="J16" s="201"/>
      <c r="K16" s="214"/>
      <c r="L16" s="203">
        <f t="shared" ref="L16:P16" si="25">SUM(L13:L15)</f>
        <v>0</v>
      </c>
      <c r="M16" s="203">
        <f t="shared" si="25"/>
        <v>0</v>
      </c>
      <c r="N16" s="203">
        <f t="shared" si="25"/>
        <v>0</v>
      </c>
      <c r="O16" s="204">
        <f t="shared" si="25"/>
        <v>0</v>
      </c>
      <c r="P16" s="204">
        <f t="shared" si="25"/>
        <v>0</v>
      </c>
      <c r="Q16" s="204">
        <f t="shared" si="14"/>
        <v>0</v>
      </c>
      <c r="R16" s="204">
        <f t="shared" si="15"/>
        <v>0</v>
      </c>
      <c r="S16" s="204">
        <f t="shared" si="16"/>
        <v>0</v>
      </c>
      <c r="T16" s="204">
        <f>SUM(T13:T15)</f>
        <v>0</v>
      </c>
    </row>
    <row r="17" ht="15.0" customHeight="1">
      <c r="A17" s="176" t="s">
        <v>153</v>
      </c>
      <c r="B17" s="209" t="s">
        <v>148</v>
      </c>
      <c r="C17" s="187"/>
      <c r="D17" s="188"/>
      <c r="E17" s="189"/>
      <c r="F17" s="210"/>
      <c r="G17" s="191">
        <f t="shared" ref="G17:G19" si="26">(F17-E17)/30</f>
        <v>0</v>
      </c>
      <c r="H17" s="182">
        <f t="shared" ref="H17:H19" si="27">(F17-D17)/30</f>
        <v>0</v>
      </c>
      <c r="I17" s="192"/>
      <c r="J17" s="185"/>
      <c r="K17" s="88"/>
      <c r="L17" s="71"/>
      <c r="M17" s="71"/>
      <c r="N17" s="135">
        <f t="shared" ref="N17:N19" si="28">L17-M17</f>
        <v>0</v>
      </c>
      <c r="O17" s="131">
        <f t="shared" ref="O17:O19" si="29">(L17*J17)-(L17*J17)*19/100</f>
        <v>0</v>
      </c>
      <c r="P17" s="131"/>
      <c r="Q17" s="131">
        <f t="shared" si="14"/>
        <v>0</v>
      </c>
      <c r="R17" s="131">
        <f t="shared" si="15"/>
        <v>0</v>
      </c>
      <c r="S17" s="131">
        <f t="shared" si="16"/>
        <v>0</v>
      </c>
      <c r="T17" s="131">
        <f t="shared" ref="T17:T19" si="30">L17+Q17-P17</f>
        <v>0</v>
      </c>
    </row>
    <row r="18" ht="14.25" customHeight="1">
      <c r="A18" s="112"/>
      <c r="B18" s="209" t="s">
        <v>149</v>
      </c>
      <c r="C18" s="187"/>
      <c r="D18" s="188"/>
      <c r="E18" s="189"/>
      <c r="F18" s="190"/>
      <c r="G18" s="191">
        <f t="shared" si="26"/>
        <v>0</v>
      </c>
      <c r="H18" s="182">
        <f t="shared" si="27"/>
        <v>0</v>
      </c>
      <c r="I18" s="192"/>
      <c r="J18" s="184"/>
      <c r="K18" s="88"/>
      <c r="L18" s="71"/>
      <c r="M18" s="88"/>
      <c r="N18" s="135">
        <f t="shared" si="28"/>
        <v>0</v>
      </c>
      <c r="O18" s="131">
        <f t="shared" si="29"/>
        <v>0</v>
      </c>
      <c r="P18" s="131"/>
      <c r="Q18" s="131">
        <f t="shared" si="14"/>
        <v>0</v>
      </c>
      <c r="R18" s="131">
        <f t="shared" si="15"/>
        <v>0</v>
      </c>
      <c r="S18" s="131">
        <f t="shared" si="16"/>
        <v>0</v>
      </c>
      <c r="T18" s="131">
        <f t="shared" si="30"/>
        <v>0</v>
      </c>
    </row>
    <row r="19" ht="14.25" customHeight="1">
      <c r="A19" s="113"/>
      <c r="B19" s="209" t="s">
        <v>150</v>
      </c>
      <c r="C19" s="187"/>
      <c r="D19" s="188"/>
      <c r="E19" s="189"/>
      <c r="F19" s="190"/>
      <c r="G19" s="191">
        <f t="shared" si="26"/>
        <v>0</v>
      </c>
      <c r="H19" s="182">
        <f t="shared" si="27"/>
        <v>0</v>
      </c>
      <c r="I19" s="192"/>
      <c r="J19" s="184"/>
      <c r="K19" s="88"/>
      <c r="L19" s="71"/>
      <c r="M19" s="88"/>
      <c r="N19" s="135">
        <f t="shared" si="28"/>
        <v>0</v>
      </c>
      <c r="O19" s="131">
        <f t="shared" si="29"/>
        <v>0</v>
      </c>
      <c r="P19" s="131"/>
      <c r="Q19" s="131">
        <f t="shared" si="14"/>
        <v>0</v>
      </c>
      <c r="R19" s="131">
        <f t="shared" si="15"/>
        <v>0</v>
      </c>
      <c r="S19" s="131">
        <f t="shared" si="16"/>
        <v>0</v>
      </c>
      <c r="T19" s="131">
        <f t="shared" si="30"/>
        <v>0</v>
      </c>
    </row>
    <row r="20" ht="14.25" customHeight="1">
      <c r="A20" s="193" t="s">
        <v>154</v>
      </c>
      <c r="B20" s="212"/>
      <c r="C20" s="85"/>
      <c r="D20" s="195"/>
      <c r="E20" s="196"/>
      <c r="F20" s="197"/>
      <c r="G20" s="198"/>
      <c r="H20" s="199"/>
      <c r="I20" s="200"/>
      <c r="J20" s="201"/>
      <c r="K20" s="214"/>
      <c r="L20" s="203">
        <f t="shared" ref="L20:P20" si="31">SUM(L17:L19)</f>
        <v>0</v>
      </c>
      <c r="M20" s="203">
        <f t="shared" si="31"/>
        <v>0</v>
      </c>
      <c r="N20" s="203">
        <f t="shared" si="31"/>
        <v>0</v>
      </c>
      <c r="O20" s="204">
        <f t="shared" si="31"/>
        <v>0</v>
      </c>
      <c r="P20" s="204">
        <f t="shared" si="31"/>
        <v>0</v>
      </c>
      <c r="Q20" s="204">
        <f t="shared" si="14"/>
        <v>0</v>
      </c>
      <c r="R20" s="204">
        <f t="shared" si="15"/>
        <v>0</v>
      </c>
      <c r="S20" s="204">
        <f t="shared" si="16"/>
        <v>0</v>
      </c>
      <c r="T20" s="204">
        <f>SUM(T17:T19)</f>
        <v>0</v>
      </c>
    </row>
    <row r="21" ht="14.25" customHeight="1">
      <c r="A21" s="176" t="s">
        <v>75</v>
      </c>
      <c r="B21" s="209" t="s">
        <v>148</v>
      </c>
      <c r="C21" s="187"/>
      <c r="D21" s="188"/>
      <c r="E21" s="189"/>
      <c r="F21" s="190"/>
      <c r="G21" s="191">
        <f t="shared" ref="G21:G23" si="32">(F21-E21)/30</f>
        <v>0</v>
      </c>
      <c r="H21" s="182">
        <f t="shared" ref="H21:H23" si="33">(F21-D21)/30</f>
        <v>0</v>
      </c>
      <c r="I21" s="192"/>
      <c r="J21" s="184"/>
      <c r="K21" s="88"/>
      <c r="L21" s="71"/>
      <c r="M21" s="71"/>
      <c r="N21" s="135">
        <f t="shared" ref="N21:N23" si="34">L21-M21</f>
        <v>0</v>
      </c>
      <c r="O21" s="131">
        <f t="shared" ref="O21:O23" si="35">(L21*J21)-(L21*J21)*19/100</f>
        <v>0</v>
      </c>
      <c r="P21" s="131"/>
      <c r="Q21" s="131">
        <f t="shared" si="14"/>
        <v>0</v>
      </c>
      <c r="R21" s="131">
        <f t="shared" si="15"/>
        <v>0</v>
      </c>
      <c r="S21" s="131">
        <f t="shared" si="16"/>
        <v>0</v>
      </c>
      <c r="T21" s="131">
        <f t="shared" ref="T21:T23" si="36">L21+Q21-P21</f>
        <v>0</v>
      </c>
    </row>
    <row r="22" ht="14.25" customHeight="1">
      <c r="A22" s="112"/>
      <c r="B22" s="209" t="s">
        <v>149</v>
      </c>
      <c r="C22" s="187"/>
      <c r="D22" s="188"/>
      <c r="E22" s="189"/>
      <c r="F22" s="190"/>
      <c r="G22" s="191">
        <f t="shared" si="32"/>
        <v>0</v>
      </c>
      <c r="H22" s="182">
        <f t="shared" si="33"/>
        <v>0</v>
      </c>
      <c r="I22" s="192"/>
      <c r="J22" s="184"/>
      <c r="K22" s="88"/>
      <c r="L22" s="71"/>
      <c r="M22" s="71"/>
      <c r="N22" s="135">
        <f t="shared" si="34"/>
        <v>0</v>
      </c>
      <c r="O22" s="131">
        <f t="shared" si="35"/>
        <v>0</v>
      </c>
      <c r="P22" s="131"/>
      <c r="Q22" s="131">
        <f t="shared" si="14"/>
        <v>0</v>
      </c>
      <c r="R22" s="131">
        <f t="shared" si="15"/>
        <v>0</v>
      </c>
      <c r="S22" s="131">
        <f t="shared" si="16"/>
        <v>0</v>
      </c>
      <c r="T22" s="131">
        <f t="shared" si="36"/>
        <v>0</v>
      </c>
    </row>
    <row r="23" ht="14.25" customHeight="1">
      <c r="A23" s="113"/>
      <c r="B23" s="209" t="s">
        <v>150</v>
      </c>
      <c r="C23" s="187"/>
      <c r="D23" s="188"/>
      <c r="E23" s="189"/>
      <c r="F23" s="190"/>
      <c r="G23" s="191">
        <f t="shared" si="32"/>
        <v>0</v>
      </c>
      <c r="H23" s="182">
        <f t="shared" si="33"/>
        <v>0</v>
      </c>
      <c r="I23" s="192"/>
      <c r="J23" s="184"/>
      <c r="K23" s="88"/>
      <c r="L23" s="71"/>
      <c r="M23" s="71"/>
      <c r="N23" s="135">
        <f t="shared" si="34"/>
        <v>0</v>
      </c>
      <c r="O23" s="131">
        <f t="shared" si="35"/>
        <v>0</v>
      </c>
      <c r="P23" s="131"/>
      <c r="Q23" s="131">
        <f t="shared" si="14"/>
        <v>0</v>
      </c>
      <c r="R23" s="131">
        <f t="shared" si="15"/>
        <v>0</v>
      </c>
      <c r="S23" s="131">
        <f t="shared" si="16"/>
        <v>0</v>
      </c>
      <c r="T23" s="131">
        <f t="shared" si="36"/>
        <v>0</v>
      </c>
    </row>
    <row r="24" ht="14.25" customHeight="1">
      <c r="A24" s="193" t="s">
        <v>154</v>
      </c>
      <c r="B24" s="212"/>
      <c r="C24" s="85"/>
      <c r="D24" s="195"/>
      <c r="E24" s="196"/>
      <c r="F24" s="197"/>
      <c r="G24" s="198"/>
      <c r="H24" s="199"/>
      <c r="I24" s="200"/>
      <c r="J24" s="201"/>
      <c r="K24" s="214"/>
      <c r="L24" s="203">
        <f t="shared" ref="L24:P24" si="37">SUM(L21:L23)</f>
        <v>0</v>
      </c>
      <c r="M24" s="203">
        <f t="shared" si="37"/>
        <v>0</v>
      </c>
      <c r="N24" s="203">
        <f t="shared" si="37"/>
        <v>0</v>
      </c>
      <c r="O24" s="204">
        <f t="shared" si="37"/>
        <v>0</v>
      </c>
      <c r="P24" s="204">
        <f t="shared" si="37"/>
        <v>0</v>
      </c>
      <c r="Q24" s="204">
        <f t="shared" si="14"/>
        <v>0</v>
      </c>
      <c r="R24" s="204">
        <f t="shared" si="15"/>
        <v>0</v>
      </c>
      <c r="S24" s="204">
        <f t="shared" si="16"/>
        <v>0</v>
      </c>
      <c r="T24" s="204">
        <f>SUM(T21:T23)</f>
        <v>0</v>
      </c>
    </row>
    <row r="25" ht="14.25" customHeight="1">
      <c r="A25" s="176" t="s">
        <v>78</v>
      </c>
      <c r="B25" s="209" t="s">
        <v>148</v>
      </c>
      <c r="C25" s="215"/>
      <c r="D25" s="188"/>
      <c r="E25" s="189"/>
      <c r="F25" s="190"/>
      <c r="G25" s="191">
        <f t="shared" ref="G25:G27" si="38">(F25-E25)/30</f>
        <v>0</v>
      </c>
      <c r="H25" s="182">
        <f t="shared" ref="H25:H27" si="39">(F25-D25)/30</f>
        <v>0</v>
      </c>
      <c r="I25" s="192"/>
      <c r="J25" s="184"/>
      <c r="K25" s="88"/>
      <c r="L25" s="216"/>
      <c r="M25" s="216"/>
      <c r="N25" s="135">
        <f t="shared" ref="N25:N27" si="40">L25-M25</f>
        <v>0</v>
      </c>
      <c r="O25" s="131">
        <f t="shared" ref="O25:O27" si="41">(L25*J25)-(L25*J25)*19/100</f>
        <v>0</v>
      </c>
      <c r="P25" s="131"/>
      <c r="Q25" s="131">
        <f t="shared" si="14"/>
        <v>0</v>
      </c>
      <c r="R25" s="131">
        <f t="shared" si="15"/>
        <v>0</v>
      </c>
      <c r="S25" s="131">
        <f t="shared" si="16"/>
        <v>0</v>
      </c>
      <c r="T25" s="131">
        <f t="shared" ref="T25:T27" si="42">L25+Q25-P25</f>
        <v>0</v>
      </c>
    </row>
    <row r="26" ht="14.25" customHeight="1">
      <c r="A26" s="112"/>
      <c r="B26" s="209" t="s">
        <v>149</v>
      </c>
      <c r="C26" s="215"/>
      <c r="D26" s="188"/>
      <c r="E26" s="189"/>
      <c r="F26" s="190"/>
      <c r="G26" s="191">
        <f t="shared" si="38"/>
        <v>0</v>
      </c>
      <c r="H26" s="182">
        <f t="shared" si="39"/>
        <v>0</v>
      </c>
      <c r="I26" s="192"/>
      <c r="J26" s="184"/>
      <c r="K26" s="88"/>
      <c r="L26" s="216"/>
      <c r="M26" s="216"/>
      <c r="N26" s="135">
        <f t="shared" si="40"/>
        <v>0</v>
      </c>
      <c r="O26" s="131">
        <f t="shared" si="41"/>
        <v>0</v>
      </c>
      <c r="P26" s="131"/>
      <c r="Q26" s="131">
        <f t="shared" si="14"/>
        <v>0</v>
      </c>
      <c r="R26" s="131">
        <f t="shared" si="15"/>
        <v>0</v>
      </c>
      <c r="S26" s="131">
        <f t="shared" si="16"/>
        <v>0</v>
      </c>
      <c r="T26" s="131">
        <f t="shared" si="42"/>
        <v>0</v>
      </c>
    </row>
    <row r="27" ht="14.25" customHeight="1">
      <c r="A27" s="113"/>
      <c r="B27" s="209" t="s">
        <v>150</v>
      </c>
      <c r="C27" s="215"/>
      <c r="D27" s="188"/>
      <c r="E27" s="189"/>
      <c r="F27" s="190"/>
      <c r="G27" s="191">
        <f t="shared" si="38"/>
        <v>0</v>
      </c>
      <c r="H27" s="182">
        <f t="shared" si="39"/>
        <v>0</v>
      </c>
      <c r="I27" s="192"/>
      <c r="J27" s="184"/>
      <c r="K27" s="88"/>
      <c r="L27" s="216"/>
      <c r="M27" s="216"/>
      <c r="N27" s="135">
        <f t="shared" si="40"/>
        <v>0</v>
      </c>
      <c r="O27" s="131">
        <f t="shared" si="41"/>
        <v>0</v>
      </c>
      <c r="P27" s="131"/>
      <c r="Q27" s="131">
        <f t="shared" si="14"/>
        <v>0</v>
      </c>
      <c r="R27" s="131">
        <f t="shared" si="15"/>
        <v>0</v>
      </c>
      <c r="S27" s="131">
        <f t="shared" si="16"/>
        <v>0</v>
      </c>
      <c r="T27" s="131">
        <f t="shared" si="42"/>
        <v>0</v>
      </c>
    </row>
    <row r="28" ht="14.25" customHeight="1">
      <c r="A28" s="193" t="s">
        <v>155</v>
      </c>
      <c r="B28" s="212"/>
      <c r="C28" s="217"/>
      <c r="D28" s="195"/>
      <c r="E28" s="196"/>
      <c r="F28" s="197"/>
      <c r="G28" s="198"/>
      <c r="H28" s="199"/>
      <c r="I28" s="200"/>
      <c r="J28" s="201"/>
      <c r="K28" s="214"/>
      <c r="L28" s="203">
        <f t="shared" ref="L28:M28" si="43">SUM(L25:L27)</f>
        <v>0</v>
      </c>
      <c r="M28" s="203">
        <f t="shared" si="43"/>
        <v>0</v>
      </c>
      <c r="N28" s="203">
        <f>N25</f>
        <v>0</v>
      </c>
      <c r="O28" s="204">
        <f t="shared" ref="O28:P28" si="44">SUM(O25:O27)</f>
        <v>0</v>
      </c>
      <c r="P28" s="204">
        <f t="shared" si="44"/>
        <v>0</v>
      </c>
      <c r="Q28" s="204">
        <f t="shared" si="14"/>
        <v>0</v>
      </c>
      <c r="R28" s="204">
        <f t="shared" si="15"/>
        <v>0</v>
      </c>
      <c r="S28" s="204">
        <f t="shared" si="16"/>
        <v>0</v>
      </c>
      <c r="T28" s="204">
        <f>SUM(T25:T27)</f>
        <v>0</v>
      </c>
    </row>
    <row r="29" ht="14.25" customHeight="1">
      <c r="A29" s="176" t="s">
        <v>156</v>
      </c>
      <c r="B29" s="209" t="s">
        <v>148</v>
      </c>
      <c r="C29" s="215"/>
      <c r="D29" s="188"/>
      <c r="E29" s="189"/>
      <c r="F29" s="190"/>
      <c r="G29" s="191">
        <f t="shared" ref="G29:G31" si="45">(F29-E29)/30</f>
        <v>0</v>
      </c>
      <c r="H29" s="182">
        <f t="shared" ref="H29:H31" si="46">(F29-D29)/30</f>
        <v>0</v>
      </c>
      <c r="I29" s="192"/>
      <c r="J29" s="184"/>
      <c r="K29" s="88"/>
      <c r="L29" s="216"/>
      <c r="M29" s="216"/>
      <c r="N29" s="135">
        <f t="shared" ref="N29:N31" si="47">L29-M29</f>
        <v>0</v>
      </c>
      <c r="O29" s="131">
        <f t="shared" ref="O29:O31" si="48">(L29*J29)-(L29*J29)*19/100</f>
        <v>0</v>
      </c>
      <c r="P29" s="131"/>
      <c r="Q29" s="131">
        <f t="shared" si="14"/>
        <v>0</v>
      </c>
      <c r="R29" s="131">
        <f t="shared" si="15"/>
        <v>0</v>
      </c>
      <c r="S29" s="131">
        <f t="shared" si="16"/>
        <v>0</v>
      </c>
      <c r="T29" s="131">
        <f t="shared" ref="T29:T31" si="49">L29+Q29-P29</f>
        <v>0</v>
      </c>
    </row>
    <row r="30" ht="14.25" customHeight="1">
      <c r="A30" s="112"/>
      <c r="B30" s="209" t="s">
        <v>149</v>
      </c>
      <c r="C30" s="215"/>
      <c r="D30" s="188"/>
      <c r="E30" s="189"/>
      <c r="F30" s="190"/>
      <c r="G30" s="191">
        <f t="shared" si="45"/>
        <v>0</v>
      </c>
      <c r="H30" s="182">
        <f t="shared" si="46"/>
        <v>0</v>
      </c>
      <c r="I30" s="192"/>
      <c r="J30" s="184"/>
      <c r="K30" s="88"/>
      <c r="L30" s="216"/>
      <c r="M30" s="216"/>
      <c r="N30" s="135">
        <f t="shared" si="47"/>
        <v>0</v>
      </c>
      <c r="O30" s="131">
        <f t="shared" si="48"/>
        <v>0</v>
      </c>
      <c r="P30" s="131"/>
      <c r="Q30" s="131">
        <f t="shared" si="14"/>
        <v>0</v>
      </c>
      <c r="R30" s="131">
        <f t="shared" si="15"/>
        <v>0</v>
      </c>
      <c r="S30" s="131">
        <f t="shared" si="16"/>
        <v>0</v>
      </c>
      <c r="T30" s="131">
        <f t="shared" si="49"/>
        <v>0</v>
      </c>
    </row>
    <row r="31" ht="14.25" customHeight="1">
      <c r="A31" s="113"/>
      <c r="B31" s="209" t="s">
        <v>150</v>
      </c>
      <c r="C31" s="215"/>
      <c r="D31" s="188"/>
      <c r="E31" s="189"/>
      <c r="F31" s="190"/>
      <c r="G31" s="191">
        <f t="shared" si="45"/>
        <v>0</v>
      </c>
      <c r="H31" s="182">
        <f t="shared" si="46"/>
        <v>0</v>
      </c>
      <c r="I31" s="192"/>
      <c r="J31" s="184"/>
      <c r="K31" s="88"/>
      <c r="L31" s="216"/>
      <c r="M31" s="216"/>
      <c r="N31" s="135">
        <f t="shared" si="47"/>
        <v>0</v>
      </c>
      <c r="O31" s="131">
        <f t="shared" si="48"/>
        <v>0</v>
      </c>
      <c r="P31" s="131"/>
      <c r="Q31" s="131">
        <f t="shared" si="14"/>
        <v>0</v>
      </c>
      <c r="R31" s="131">
        <f t="shared" si="15"/>
        <v>0</v>
      </c>
      <c r="S31" s="131">
        <f t="shared" si="16"/>
        <v>0</v>
      </c>
      <c r="T31" s="131">
        <f t="shared" si="49"/>
        <v>0</v>
      </c>
    </row>
    <row r="32" ht="14.25" customHeight="1">
      <c r="A32" s="193" t="s">
        <v>155</v>
      </c>
      <c r="B32" s="212"/>
      <c r="C32" s="217"/>
      <c r="D32" s="195"/>
      <c r="E32" s="196"/>
      <c r="F32" s="197"/>
      <c r="G32" s="198"/>
      <c r="H32" s="199"/>
      <c r="I32" s="200"/>
      <c r="J32" s="201"/>
      <c r="K32" s="214"/>
      <c r="L32" s="203">
        <f t="shared" ref="L32:M32" si="50">SUM(L29:L31)</f>
        <v>0</v>
      </c>
      <c r="M32" s="203">
        <f t="shared" si="50"/>
        <v>0</v>
      </c>
      <c r="N32" s="203">
        <f>N29</f>
        <v>0</v>
      </c>
      <c r="O32" s="204">
        <f t="shared" ref="O32:P32" si="51">SUM(O29:O31)</f>
        <v>0</v>
      </c>
      <c r="P32" s="204">
        <f t="shared" si="51"/>
        <v>0</v>
      </c>
      <c r="Q32" s="204">
        <f t="shared" si="14"/>
        <v>0</v>
      </c>
      <c r="R32" s="204">
        <f t="shared" si="15"/>
        <v>0</v>
      </c>
      <c r="S32" s="204">
        <f t="shared" si="16"/>
        <v>0</v>
      </c>
      <c r="T32" s="204">
        <f>SUM(T29:T31)</f>
        <v>0</v>
      </c>
    </row>
    <row r="33" ht="14.25" customHeight="1">
      <c r="L33" s="75"/>
      <c r="M33" s="75"/>
      <c r="N33" s="75"/>
      <c r="O33" s="75"/>
    </row>
    <row r="34" ht="14.25" customHeight="1">
      <c r="B34" s="171" t="s">
        <v>157</v>
      </c>
      <c r="L34" s="75"/>
      <c r="M34" s="75"/>
      <c r="N34" s="75"/>
      <c r="O34" s="75"/>
      <c r="P34" s="75"/>
    </row>
    <row r="35" ht="14.25" customHeight="1">
      <c r="B35" s="218" t="s">
        <v>158</v>
      </c>
      <c r="C35" s="47"/>
      <c r="D35" s="45"/>
      <c r="J35" s="219"/>
      <c r="K35" s="219"/>
      <c r="L35" s="75"/>
      <c r="M35" s="75"/>
      <c r="N35" s="75"/>
    </row>
    <row r="36" ht="14.25" customHeight="1">
      <c r="J36" s="219"/>
      <c r="K36" s="219"/>
      <c r="L36" s="75"/>
      <c r="M36" s="75"/>
      <c r="N36" s="75"/>
      <c r="P36" s="220"/>
    </row>
    <row r="37" ht="14.25" customHeight="1"/>
    <row r="38" ht="14.25" customHeight="1">
      <c r="J38" s="219"/>
      <c r="K38" s="219"/>
    </row>
    <row r="39" ht="14.25" customHeight="1">
      <c r="K39" s="221"/>
      <c r="L39" s="75"/>
    </row>
    <row r="40" ht="14.25" customHeight="1">
      <c r="K40" s="221"/>
      <c r="L40" s="75"/>
    </row>
    <row r="41" ht="14.25" customHeight="1">
      <c r="L41" s="75"/>
    </row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8">
    <mergeCell ref="A5:A7"/>
    <mergeCell ref="A9:A11"/>
    <mergeCell ref="A17:A19"/>
    <mergeCell ref="A21:A23"/>
    <mergeCell ref="A25:A27"/>
    <mergeCell ref="B35:D35"/>
    <mergeCell ref="A29:A31"/>
    <mergeCell ref="A13:A15"/>
  </mergeCells>
  <hyperlinks>
    <hyperlink r:id="rId1" ref="A5"/>
    <hyperlink r:id="rId2" ref="A9"/>
    <hyperlink r:id="rId3" ref="A17"/>
    <hyperlink r:id="rId4" ref="A21"/>
    <hyperlink r:id="rId5" ref="A25"/>
    <hyperlink r:id="rId6" ref="A29"/>
  </hyperlinks>
  <printOptions/>
  <pageMargins bottom="0.75" footer="0.0" header="0.0" left="0.7" right="0.7" top="0.75"/>
  <pageSetup paperSize="9" orientation="portrait"/>
  <drawing r:id="rId7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86"/>
    <col customWidth="1" min="2" max="2" width="13.86"/>
    <col customWidth="1" min="3" max="3" width="14.29"/>
    <col customWidth="1" min="4" max="10" width="12.57"/>
    <col customWidth="1" min="11" max="11" width="15.14"/>
    <col customWidth="1" min="12" max="12" width="13.71"/>
    <col customWidth="1" min="13" max="14" width="15.14"/>
    <col customWidth="1" min="15" max="15" width="13.14"/>
    <col customWidth="1" min="16" max="16" width="14.0"/>
    <col customWidth="1" min="17" max="17" width="13.0"/>
    <col customWidth="1" min="18" max="18" width="14.0"/>
    <col customWidth="1" min="19" max="19" width="12.71"/>
    <col customWidth="1" min="20" max="20" width="10.71"/>
    <col customWidth="1" min="21" max="21" width="12.71"/>
    <col customWidth="1" min="22" max="22" width="10.71"/>
    <col customWidth="1" min="23" max="24" width="13.29"/>
    <col customWidth="1" min="25" max="26" width="10.71"/>
  </cols>
  <sheetData>
    <row r="1" ht="14.25" customHeight="1"/>
    <row r="2" ht="14.25" customHeight="1"/>
    <row r="3" ht="14.25" customHeight="1"/>
    <row r="4" ht="14.25" customHeight="1">
      <c r="A4" s="175" t="s">
        <v>129</v>
      </c>
      <c r="B4" s="175" t="s">
        <v>130</v>
      </c>
      <c r="C4" s="175" t="s">
        <v>33</v>
      </c>
      <c r="D4" s="175" t="s">
        <v>131</v>
      </c>
      <c r="E4" s="175" t="s">
        <v>132</v>
      </c>
      <c r="F4" s="175" t="s">
        <v>133</v>
      </c>
      <c r="G4" s="175" t="s">
        <v>159</v>
      </c>
      <c r="H4" s="175" t="s">
        <v>160</v>
      </c>
      <c r="I4" s="175" t="s">
        <v>161</v>
      </c>
      <c r="J4" s="175" t="s">
        <v>135</v>
      </c>
      <c r="K4" s="175" t="s">
        <v>136</v>
      </c>
      <c r="L4" s="175" t="s">
        <v>137</v>
      </c>
      <c r="M4" s="175" t="s">
        <v>162</v>
      </c>
      <c r="N4" s="175" t="s">
        <v>163</v>
      </c>
      <c r="O4" s="175" t="s">
        <v>139</v>
      </c>
      <c r="P4" s="175" t="s">
        <v>164</v>
      </c>
      <c r="Q4" s="175" t="s">
        <v>141</v>
      </c>
      <c r="R4" s="175" t="s">
        <v>165</v>
      </c>
      <c r="S4" s="175" t="s">
        <v>166</v>
      </c>
      <c r="T4" s="175" t="s">
        <v>167</v>
      </c>
      <c r="U4" s="175" t="s">
        <v>145</v>
      </c>
      <c r="V4" s="175" t="s">
        <v>146</v>
      </c>
      <c r="W4" s="175" t="s">
        <v>168</v>
      </c>
      <c r="X4" s="175" t="s">
        <v>169</v>
      </c>
      <c r="Y4" s="175" t="s">
        <v>170</v>
      </c>
      <c r="Z4" s="175" t="s">
        <v>171</v>
      </c>
    </row>
    <row r="5" ht="14.25" customHeight="1">
      <c r="A5" s="222" t="s">
        <v>80</v>
      </c>
      <c r="B5" s="223" t="s">
        <v>148</v>
      </c>
      <c r="C5" s="215"/>
      <c r="D5" s="188"/>
      <c r="E5" s="189"/>
      <c r="F5" s="190"/>
      <c r="G5" s="190"/>
      <c r="H5" s="191">
        <f t="shared" ref="H5:H7" si="1">(F5-E5)/30</f>
        <v>0</v>
      </c>
      <c r="I5" s="191">
        <f t="shared" ref="I5:I7" si="2">(G5-E5)/30</f>
        <v>0</v>
      </c>
      <c r="J5" s="182">
        <f t="shared" ref="J5:J7" si="3">(F5-D5)/30</f>
        <v>0</v>
      </c>
      <c r="K5" s="192"/>
      <c r="L5" s="184"/>
      <c r="M5" s="224" t="str">
        <f t="shared" ref="M5:M7" si="4">12*L5/H5</f>
        <v>#DIV/0!</v>
      </c>
      <c r="N5" s="224" t="str">
        <f t="shared" ref="N5:N7" si="5">12*L5/I5</f>
        <v>#DIV/0!</v>
      </c>
      <c r="O5" s="71"/>
      <c r="P5" s="71"/>
      <c r="Q5" s="135">
        <f t="shared" ref="Q5:Q7" si="6">O5-P5</f>
        <v>0</v>
      </c>
      <c r="R5" s="131">
        <f t="shared" ref="R5:R7" si="7">(L5*O5)-(L5*O5)*19/100</f>
        <v>0</v>
      </c>
      <c r="S5" s="135"/>
      <c r="T5" s="131">
        <f t="shared" ref="T5:T7" si="8">R5</f>
        <v>0</v>
      </c>
      <c r="U5" s="131">
        <f t="shared" ref="U5:U7" si="9">R5/(1-0.19)*19/100</f>
        <v>0</v>
      </c>
      <c r="V5" s="131">
        <f t="shared" ref="V5:V7" si="10">R5/(1-0.19)</f>
        <v>0</v>
      </c>
      <c r="W5" s="131">
        <f t="shared" ref="W5:W6" si="11">O5+V5</f>
        <v>0</v>
      </c>
      <c r="X5" s="131">
        <f t="shared" ref="X5:X7" si="12">Q5+R5</f>
        <v>0</v>
      </c>
      <c r="Y5" s="71"/>
      <c r="Z5" s="135">
        <f t="shared" ref="Z5:Z7" si="13">Y5-X5</f>
        <v>0</v>
      </c>
    </row>
    <row r="6" ht="14.25" customHeight="1">
      <c r="A6" s="225"/>
      <c r="B6" s="223" t="s">
        <v>149</v>
      </c>
      <c r="C6" s="215"/>
      <c r="D6" s="188"/>
      <c r="E6" s="189"/>
      <c r="F6" s="190"/>
      <c r="G6" s="190"/>
      <c r="H6" s="191">
        <f t="shared" si="1"/>
        <v>0</v>
      </c>
      <c r="I6" s="191">
        <f t="shared" si="2"/>
        <v>0</v>
      </c>
      <c r="J6" s="182">
        <f t="shared" si="3"/>
        <v>0</v>
      </c>
      <c r="K6" s="192"/>
      <c r="L6" s="184"/>
      <c r="M6" s="224" t="str">
        <f t="shared" si="4"/>
        <v>#DIV/0!</v>
      </c>
      <c r="N6" s="224" t="str">
        <f t="shared" si="5"/>
        <v>#DIV/0!</v>
      </c>
      <c r="O6" s="71"/>
      <c r="P6" s="88"/>
      <c r="Q6" s="135">
        <f t="shared" si="6"/>
        <v>0</v>
      </c>
      <c r="R6" s="131">
        <f t="shared" si="7"/>
        <v>0</v>
      </c>
      <c r="S6" s="135"/>
      <c r="T6" s="131">
        <f t="shared" si="8"/>
        <v>0</v>
      </c>
      <c r="U6" s="131">
        <f t="shared" si="9"/>
        <v>0</v>
      </c>
      <c r="V6" s="131">
        <f t="shared" si="10"/>
        <v>0</v>
      </c>
      <c r="W6" s="131">
        <f t="shared" si="11"/>
        <v>0</v>
      </c>
      <c r="X6" s="131">
        <f t="shared" si="12"/>
        <v>0</v>
      </c>
      <c r="Y6" s="71"/>
      <c r="Z6" s="135">
        <f t="shared" si="13"/>
        <v>0</v>
      </c>
    </row>
    <row r="7" ht="14.25" customHeight="1">
      <c r="A7" s="226"/>
      <c r="B7" s="223" t="s">
        <v>150</v>
      </c>
      <c r="C7" s="215"/>
      <c r="D7" s="188"/>
      <c r="E7" s="189"/>
      <c r="F7" s="190"/>
      <c r="G7" s="190"/>
      <c r="H7" s="191">
        <f t="shared" si="1"/>
        <v>0</v>
      </c>
      <c r="I7" s="191">
        <f t="shared" si="2"/>
        <v>0</v>
      </c>
      <c r="J7" s="182">
        <f t="shared" si="3"/>
        <v>0</v>
      </c>
      <c r="K7" s="192"/>
      <c r="L7" s="184"/>
      <c r="M7" s="224" t="str">
        <f t="shared" si="4"/>
        <v>#DIV/0!</v>
      </c>
      <c r="N7" s="224" t="str">
        <f t="shared" si="5"/>
        <v>#DIV/0!</v>
      </c>
      <c r="O7" s="71"/>
      <c r="P7" s="88"/>
      <c r="Q7" s="135">
        <f t="shared" si="6"/>
        <v>0</v>
      </c>
      <c r="R7" s="131">
        <f t="shared" si="7"/>
        <v>0</v>
      </c>
      <c r="S7" s="135"/>
      <c r="T7" s="131">
        <f t="shared" si="8"/>
        <v>0</v>
      </c>
      <c r="U7" s="131">
        <f t="shared" si="9"/>
        <v>0</v>
      </c>
      <c r="V7" s="131">
        <f t="shared" si="10"/>
        <v>0</v>
      </c>
      <c r="W7" s="131">
        <f>O7+T7-S7</f>
        <v>0</v>
      </c>
      <c r="X7" s="131">
        <f t="shared" si="12"/>
        <v>0</v>
      </c>
      <c r="Y7" s="71"/>
      <c r="Z7" s="135">
        <f t="shared" si="13"/>
        <v>0</v>
      </c>
    </row>
    <row r="8" ht="14.25" customHeight="1">
      <c r="A8" s="227" t="s">
        <v>151</v>
      </c>
      <c r="B8" s="228"/>
      <c r="C8" s="217"/>
      <c r="D8" s="195"/>
      <c r="E8" s="196"/>
      <c r="F8" s="197"/>
      <c r="G8" s="197"/>
      <c r="H8" s="198"/>
      <c r="I8" s="199"/>
      <c r="J8" s="199"/>
      <c r="K8" s="200"/>
      <c r="L8" s="201"/>
      <c r="M8" s="214"/>
      <c r="N8" s="214"/>
      <c r="O8" s="204">
        <f>SUM(O5:O7)</f>
        <v>0</v>
      </c>
      <c r="P8" s="229"/>
      <c r="Q8" s="204">
        <f t="shared" ref="Q8:T8" si="14">SUM(Q5:Q7)</f>
        <v>0</v>
      </c>
      <c r="R8" s="203">
        <f t="shared" si="14"/>
        <v>0</v>
      </c>
      <c r="S8" s="204">
        <f t="shared" si="14"/>
        <v>0</v>
      </c>
      <c r="T8" s="204">
        <f t="shared" si="14"/>
        <v>0</v>
      </c>
      <c r="U8" s="204"/>
      <c r="V8" s="204">
        <f t="shared" ref="V8:Z8" si="15">SUM(V5:V7)</f>
        <v>0</v>
      </c>
      <c r="W8" s="204">
        <f t="shared" si="15"/>
        <v>0</v>
      </c>
      <c r="X8" s="204">
        <f t="shared" si="15"/>
        <v>0</v>
      </c>
      <c r="Y8" s="204">
        <f t="shared" si="15"/>
        <v>0</v>
      </c>
      <c r="Z8" s="230">
        <f t="shared" si="15"/>
        <v>0</v>
      </c>
    </row>
    <row r="9" ht="14.25" customHeight="1">
      <c r="A9" s="231" t="s">
        <v>81</v>
      </c>
      <c r="B9" s="232" t="s">
        <v>148</v>
      </c>
      <c r="C9" s="215"/>
      <c r="D9" s="188"/>
      <c r="E9" s="189"/>
      <c r="F9" s="190"/>
      <c r="G9" s="190"/>
      <c r="H9" s="191">
        <f t="shared" ref="H9:H11" si="16">(F9-E9)/30</f>
        <v>0</v>
      </c>
      <c r="I9" s="191">
        <f t="shared" ref="I9:I11" si="17">(G9-E9)/30</f>
        <v>0</v>
      </c>
      <c r="J9" s="182">
        <f t="shared" ref="J9:J11" si="18">(F9-D9)/30</f>
        <v>0</v>
      </c>
      <c r="K9" s="192"/>
      <c r="L9" s="184"/>
      <c r="M9" s="224" t="str">
        <f t="shared" ref="M9:M11" si="19">12*L9/H9</f>
        <v>#DIV/0!</v>
      </c>
      <c r="N9" s="224" t="str">
        <f t="shared" ref="N9:N11" si="20">12*L9/I9</f>
        <v>#DIV/0!</v>
      </c>
      <c r="O9" s="71"/>
      <c r="P9" s="119"/>
      <c r="Q9" s="135">
        <f t="shared" ref="Q9:Q11" si="21">O9-P9</f>
        <v>0</v>
      </c>
      <c r="R9" s="131">
        <f t="shared" ref="R9:R11" si="22">(L9*O9)-(L9*O9)*19/100</f>
        <v>0</v>
      </c>
      <c r="S9" s="131">
        <f t="shared" ref="S9:S24" si="23">SUM(Q9:R9)</f>
        <v>0</v>
      </c>
      <c r="T9" s="131">
        <f t="shared" ref="T9:T24" si="24">R9</f>
        <v>0</v>
      </c>
      <c r="U9" s="131">
        <f t="shared" ref="U9:U24" si="25">R9/(1-0.19)*19/100</f>
        <v>0</v>
      </c>
      <c r="V9" s="131">
        <f t="shared" ref="V9:V24" si="26">R9/(1-0.19)</f>
        <v>0</v>
      </c>
      <c r="W9" s="131">
        <f t="shared" ref="W9:W11" si="27">O9+T9-S9</f>
        <v>0</v>
      </c>
      <c r="X9" s="131">
        <f t="shared" ref="X9:X11" si="28">Q9+R9</f>
        <v>0</v>
      </c>
      <c r="Y9" s="71"/>
      <c r="Z9" s="135">
        <f t="shared" ref="Z9:Z11" si="29">Y9-X9</f>
        <v>0</v>
      </c>
    </row>
    <row r="10" ht="14.25" customHeight="1">
      <c r="A10" s="161"/>
      <c r="B10" s="232" t="s">
        <v>149</v>
      </c>
      <c r="C10" s="215"/>
      <c r="D10" s="188"/>
      <c r="E10" s="189"/>
      <c r="F10" s="190"/>
      <c r="G10" s="190"/>
      <c r="H10" s="191">
        <f t="shared" si="16"/>
        <v>0</v>
      </c>
      <c r="I10" s="191">
        <f t="shared" si="17"/>
        <v>0</v>
      </c>
      <c r="J10" s="182">
        <f t="shared" si="18"/>
        <v>0</v>
      </c>
      <c r="K10" s="192"/>
      <c r="L10" s="184"/>
      <c r="M10" s="224" t="str">
        <f t="shared" si="19"/>
        <v>#DIV/0!</v>
      </c>
      <c r="N10" s="224" t="str">
        <f t="shared" si="20"/>
        <v>#DIV/0!</v>
      </c>
      <c r="O10" s="71"/>
      <c r="P10" s="216"/>
      <c r="Q10" s="135">
        <f t="shared" si="21"/>
        <v>0</v>
      </c>
      <c r="R10" s="131">
        <f t="shared" si="22"/>
        <v>0</v>
      </c>
      <c r="S10" s="131">
        <f t="shared" si="23"/>
        <v>0</v>
      </c>
      <c r="T10" s="131">
        <f t="shared" si="24"/>
        <v>0</v>
      </c>
      <c r="U10" s="131">
        <f t="shared" si="25"/>
        <v>0</v>
      </c>
      <c r="V10" s="131">
        <f t="shared" si="26"/>
        <v>0</v>
      </c>
      <c r="W10" s="131">
        <f t="shared" si="27"/>
        <v>0</v>
      </c>
      <c r="X10" s="131">
        <f t="shared" si="28"/>
        <v>0</v>
      </c>
      <c r="Y10" s="71"/>
      <c r="Z10" s="135">
        <f t="shared" si="29"/>
        <v>0</v>
      </c>
    </row>
    <row r="11" ht="14.25" customHeight="1">
      <c r="A11" s="163"/>
      <c r="B11" s="232" t="s">
        <v>150</v>
      </c>
      <c r="C11" s="215"/>
      <c r="D11" s="188"/>
      <c r="E11" s="189"/>
      <c r="F11" s="190"/>
      <c r="G11" s="190"/>
      <c r="H11" s="191">
        <f t="shared" si="16"/>
        <v>0</v>
      </c>
      <c r="I11" s="191">
        <f t="shared" si="17"/>
        <v>0</v>
      </c>
      <c r="J11" s="182">
        <f t="shared" si="18"/>
        <v>0</v>
      </c>
      <c r="K11" s="192"/>
      <c r="L11" s="184"/>
      <c r="M11" s="224" t="str">
        <f t="shared" si="19"/>
        <v>#DIV/0!</v>
      </c>
      <c r="N11" s="224" t="str">
        <f t="shared" si="20"/>
        <v>#DIV/0!</v>
      </c>
      <c r="O11" s="71"/>
      <c r="P11" s="216"/>
      <c r="Q11" s="135">
        <f t="shared" si="21"/>
        <v>0</v>
      </c>
      <c r="R11" s="131">
        <f t="shared" si="22"/>
        <v>0</v>
      </c>
      <c r="S11" s="131">
        <f t="shared" si="23"/>
        <v>0</v>
      </c>
      <c r="T11" s="131">
        <f t="shared" si="24"/>
        <v>0</v>
      </c>
      <c r="U11" s="131">
        <f t="shared" si="25"/>
        <v>0</v>
      </c>
      <c r="V11" s="131">
        <f t="shared" si="26"/>
        <v>0</v>
      </c>
      <c r="W11" s="131">
        <f t="shared" si="27"/>
        <v>0</v>
      </c>
      <c r="X11" s="131">
        <f t="shared" si="28"/>
        <v>0</v>
      </c>
      <c r="Y11" s="71"/>
      <c r="Z11" s="135">
        <f t="shared" si="29"/>
        <v>0</v>
      </c>
    </row>
    <row r="12" ht="14.25" customHeight="1">
      <c r="A12" s="233" t="s">
        <v>172</v>
      </c>
      <c r="B12" s="228"/>
      <c r="C12" s="217"/>
      <c r="D12" s="195"/>
      <c r="E12" s="196"/>
      <c r="F12" s="197"/>
      <c r="G12" s="197"/>
      <c r="H12" s="198"/>
      <c r="I12" s="199"/>
      <c r="J12" s="199"/>
      <c r="K12" s="200"/>
      <c r="L12" s="201"/>
      <c r="M12" s="214"/>
      <c r="N12" s="214"/>
      <c r="O12" s="204">
        <f>SUM(O9:O11)</f>
        <v>0</v>
      </c>
      <c r="P12" s="203"/>
      <c r="Q12" s="204">
        <f>Q9</f>
        <v>0</v>
      </c>
      <c r="R12" s="204">
        <f>SUM(R9:R11)</f>
        <v>0</v>
      </c>
      <c r="S12" s="204">
        <f t="shared" si="23"/>
        <v>0</v>
      </c>
      <c r="T12" s="204">
        <f t="shared" si="24"/>
        <v>0</v>
      </c>
      <c r="U12" s="204">
        <f t="shared" si="25"/>
        <v>0</v>
      </c>
      <c r="V12" s="204">
        <f t="shared" si="26"/>
        <v>0</v>
      </c>
      <c r="W12" s="204">
        <f t="shared" ref="W12:Z12" si="30">SUM(W9:W11)</f>
        <v>0</v>
      </c>
      <c r="X12" s="204">
        <f t="shared" si="30"/>
        <v>0</v>
      </c>
      <c r="Y12" s="204">
        <f t="shared" si="30"/>
        <v>0</v>
      </c>
      <c r="Z12" s="230">
        <f t="shared" si="30"/>
        <v>0</v>
      </c>
    </row>
    <row r="13" ht="14.25" customHeight="1">
      <c r="A13" s="231" t="s">
        <v>173</v>
      </c>
      <c r="B13" s="232" t="s">
        <v>148</v>
      </c>
      <c r="C13" s="215"/>
      <c r="D13" s="188"/>
      <c r="E13" s="189"/>
      <c r="F13" s="190"/>
      <c r="G13" s="190"/>
      <c r="H13" s="191">
        <f t="shared" ref="H13:H15" si="31">(F13-E13)/30</f>
        <v>0</v>
      </c>
      <c r="I13" s="191">
        <f t="shared" ref="I13:I15" si="32">(G13-E13)/30</f>
        <v>0</v>
      </c>
      <c r="J13" s="182">
        <f t="shared" ref="J13:J15" si="33">(F13-D13)/30</f>
        <v>0</v>
      </c>
      <c r="K13" s="192"/>
      <c r="L13" s="184"/>
      <c r="M13" s="224" t="str">
        <f t="shared" ref="M13:M15" si="34">12*L13/H13</f>
        <v>#DIV/0!</v>
      </c>
      <c r="N13" s="224" t="str">
        <f t="shared" ref="N13:N15" si="35">12*L13/I13</f>
        <v>#DIV/0!</v>
      </c>
      <c r="O13" s="71"/>
      <c r="P13" s="119"/>
      <c r="Q13" s="135">
        <f t="shared" ref="Q13:Q15" si="36">O13-P13</f>
        <v>0</v>
      </c>
      <c r="R13" s="131">
        <f t="shared" ref="R13:R15" si="37">(L13*O13)-(L13*O13)*19/100</f>
        <v>0</v>
      </c>
      <c r="S13" s="131">
        <f t="shared" si="23"/>
        <v>0</v>
      </c>
      <c r="T13" s="131">
        <f t="shared" si="24"/>
        <v>0</v>
      </c>
      <c r="U13" s="131">
        <f t="shared" si="25"/>
        <v>0</v>
      </c>
      <c r="V13" s="131">
        <f t="shared" si="26"/>
        <v>0</v>
      </c>
      <c r="W13" s="131">
        <f t="shared" ref="W13:W15" si="38">O13+T13-S13</f>
        <v>0</v>
      </c>
      <c r="X13" s="131">
        <f t="shared" ref="X13:X15" si="39">Q13+R13</f>
        <v>0</v>
      </c>
      <c r="Y13" s="71"/>
      <c r="Z13" s="135">
        <f t="shared" ref="Z13:Z15" si="40">Y13-X13</f>
        <v>0</v>
      </c>
    </row>
    <row r="14" ht="14.25" customHeight="1">
      <c r="A14" s="161"/>
      <c r="B14" s="232" t="s">
        <v>149</v>
      </c>
      <c r="C14" s="215"/>
      <c r="D14" s="188"/>
      <c r="E14" s="189"/>
      <c r="F14" s="190"/>
      <c r="G14" s="190"/>
      <c r="H14" s="191">
        <f t="shared" si="31"/>
        <v>0</v>
      </c>
      <c r="I14" s="191">
        <f t="shared" si="32"/>
        <v>0</v>
      </c>
      <c r="J14" s="182">
        <f t="shared" si="33"/>
        <v>0</v>
      </c>
      <c r="K14" s="192"/>
      <c r="L14" s="184"/>
      <c r="M14" s="224" t="str">
        <f t="shared" si="34"/>
        <v>#DIV/0!</v>
      </c>
      <c r="N14" s="224" t="str">
        <f t="shared" si="35"/>
        <v>#DIV/0!</v>
      </c>
      <c r="O14" s="71"/>
      <c r="P14" s="216"/>
      <c r="Q14" s="135">
        <f t="shared" si="36"/>
        <v>0</v>
      </c>
      <c r="R14" s="131">
        <f t="shared" si="37"/>
        <v>0</v>
      </c>
      <c r="S14" s="131">
        <f t="shared" si="23"/>
        <v>0</v>
      </c>
      <c r="T14" s="131">
        <f t="shared" si="24"/>
        <v>0</v>
      </c>
      <c r="U14" s="131">
        <f t="shared" si="25"/>
        <v>0</v>
      </c>
      <c r="V14" s="131">
        <f t="shared" si="26"/>
        <v>0</v>
      </c>
      <c r="W14" s="131">
        <f t="shared" si="38"/>
        <v>0</v>
      </c>
      <c r="X14" s="131">
        <f t="shared" si="39"/>
        <v>0</v>
      </c>
      <c r="Y14" s="71"/>
      <c r="Z14" s="135">
        <f t="shared" si="40"/>
        <v>0</v>
      </c>
    </row>
    <row r="15" ht="14.25" customHeight="1">
      <c r="A15" s="163"/>
      <c r="B15" s="232" t="s">
        <v>150</v>
      </c>
      <c r="C15" s="215"/>
      <c r="D15" s="188"/>
      <c r="E15" s="189"/>
      <c r="F15" s="190"/>
      <c r="G15" s="190"/>
      <c r="H15" s="191">
        <f t="shared" si="31"/>
        <v>0</v>
      </c>
      <c r="I15" s="191">
        <f t="shared" si="32"/>
        <v>0</v>
      </c>
      <c r="J15" s="182">
        <f t="shared" si="33"/>
        <v>0</v>
      </c>
      <c r="K15" s="192"/>
      <c r="L15" s="184"/>
      <c r="M15" s="224" t="str">
        <f t="shared" si="34"/>
        <v>#DIV/0!</v>
      </c>
      <c r="N15" s="224" t="str">
        <f t="shared" si="35"/>
        <v>#DIV/0!</v>
      </c>
      <c r="O15" s="71"/>
      <c r="P15" s="216"/>
      <c r="Q15" s="135">
        <f t="shared" si="36"/>
        <v>0</v>
      </c>
      <c r="R15" s="131">
        <f t="shared" si="37"/>
        <v>0</v>
      </c>
      <c r="S15" s="131">
        <f t="shared" si="23"/>
        <v>0</v>
      </c>
      <c r="T15" s="131">
        <f t="shared" si="24"/>
        <v>0</v>
      </c>
      <c r="U15" s="131">
        <f t="shared" si="25"/>
        <v>0</v>
      </c>
      <c r="V15" s="131">
        <f t="shared" si="26"/>
        <v>0</v>
      </c>
      <c r="W15" s="131">
        <f t="shared" si="38"/>
        <v>0</v>
      </c>
      <c r="X15" s="131">
        <f t="shared" si="39"/>
        <v>0</v>
      </c>
      <c r="Y15" s="71"/>
      <c r="Z15" s="135">
        <f t="shared" si="40"/>
        <v>0</v>
      </c>
    </row>
    <row r="16" ht="14.25" customHeight="1">
      <c r="A16" s="233" t="s">
        <v>172</v>
      </c>
      <c r="B16" s="228"/>
      <c r="C16" s="217"/>
      <c r="D16" s="195"/>
      <c r="E16" s="196"/>
      <c r="F16" s="197"/>
      <c r="G16" s="197"/>
      <c r="H16" s="198"/>
      <c r="I16" s="199"/>
      <c r="J16" s="199"/>
      <c r="K16" s="200"/>
      <c r="L16" s="201"/>
      <c r="M16" s="214"/>
      <c r="N16" s="214"/>
      <c r="O16" s="204">
        <f>SUM(O13:O15)</f>
        <v>0</v>
      </c>
      <c r="P16" s="203"/>
      <c r="Q16" s="204">
        <f>Q13</f>
        <v>0</v>
      </c>
      <c r="R16" s="204">
        <f>SUM(R13:R15)</f>
        <v>0</v>
      </c>
      <c r="S16" s="204">
        <f t="shared" si="23"/>
        <v>0</v>
      </c>
      <c r="T16" s="204">
        <f t="shared" si="24"/>
        <v>0</v>
      </c>
      <c r="U16" s="204">
        <f t="shared" si="25"/>
        <v>0</v>
      </c>
      <c r="V16" s="204">
        <f t="shared" si="26"/>
        <v>0</v>
      </c>
      <c r="W16" s="204">
        <f t="shared" ref="W16:Z16" si="41">SUM(W13:W15)</f>
        <v>0</v>
      </c>
      <c r="X16" s="204">
        <f t="shared" si="41"/>
        <v>0</v>
      </c>
      <c r="Y16" s="204">
        <f t="shared" si="41"/>
        <v>0</v>
      </c>
      <c r="Z16" s="230">
        <f t="shared" si="41"/>
        <v>0</v>
      </c>
    </row>
    <row r="17" ht="14.25" customHeight="1">
      <c r="A17" s="231" t="s">
        <v>174</v>
      </c>
      <c r="B17" s="232" t="s">
        <v>148</v>
      </c>
      <c r="C17" s="215"/>
      <c r="D17" s="188"/>
      <c r="E17" s="189"/>
      <c r="F17" s="190"/>
      <c r="G17" s="190"/>
      <c r="H17" s="191">
        <f t="shared" ref="H17:H19" si="42">(F17-E17)/30</f>
        <v>0</v>
      </c>
      <c r="I17" s="191">
        <f t="shared" ref="I17:I19" si="43">(G17-E17)/30</f>
        <v>0</v>
      </c>
      <c r="J17" s="182">
        <f t="shared" ref="J17:J19" si="44">(F17-D17)/30</f>
        <v>0</v>
      </c>
      <c r="K17" s="192"/>
      <c r="L17" s="184"/>
      <c r="M17" s="224" t="str">
        <f t="shared" ref="M17:M19" si="45">12*L17/H17</f>
        <v>#DIV/0!</v>
      </c>
      <c r="N17" s="224" t="str">
        <f t="shared" ref="N17:N19" si="46">12*L17/I17</f>
        <v>#DIV/0!</v>
      </c>
      <c r="O17" s="71"/>
      <c r="P17" s="119"/>
      <c r="Q17" s="135">
        <f t="shared" ref="Q17:Q19" si="47">O17-P17</f>
        <v>0</v>
      </c>
      <c r="R17" s="131">
        <f t="shared" ref="R17:R19" si="48">(L17*O17)-(L17*O17)*19/100</f>
        <v>0</v>
      </c>
      <c r="S17" s="131">
        <f t="shared" si="23"/>
        <v>0</v>
      </c>
      <c r="T17" s="131">
        <f t="shared" si="24"/>
        <v>0</v>
      </c>
      <c r="U17" s="131">
        <f t="shared" si="25"/>
        <v>0</v>
      </c>
      <c r="V17" s="131">
        <f t="shared" si="26"/>
        <v>0</v>
      </c>
      <c r="W17" s="131">
        <f t="shared" ref="W17:W19" si="49">O17+T17-S17</f>
        <v>0</v>
      </c>
      <c r="X17" s="131">
        <f t="shared" ref="X17:X19" si="50">Q17+R17</f>
        <v>0</v>
      </c>
      <c r="Y17" s="71"/>
      <c r="Z17" s="135">
        <f t="shared" ref="Z17:Z19" si="51">Y17-X17</f>
        <v>0</v>
      </c>
    </row>
    <row r="18" ht="14.25" customHeight="1">
      <c r="A18" s="161"/>
      <c r="B18" s="232" t="s">
        <v>149</v>
      </c>
      <c r="C18" s="215"/>
      <c r="D18" s="188"/>
      <c r="E18" s="189"/>
      <c r="F18" s="190"/>
      <c r="G18" s="190"/>
      <c r="H18" s="191">
        <f t="shared" si="42"/>
        <v>0</v>
      </c>
      <c r="I18" s="191">
        <f t="shared" si="43"/>
        <v>0</v>
      </c>
      <c r="J18" s="182">
        <f t="shared" si="44"/>
        <v>0</v>
      </c>
      <c r="K18" s="192"/>
      <c r="L18" s="184"/>
      <c r="M18" s="224" t="str">
        <f t="shared" si="45"/>
        <v>#DIV/0!</v>
      </c>
      <c r="N18" s="224" t="str">
        <f t="shared" si="46"/>
        <v>#DIV/0!</v>
      </c>
      <c r="O18" s="71"/>
      <c r="P18" s="216"/>
      <c r="Q18" s="135">
        <f t="shared" si="47"/>
        <v>0</v>
      </c>
      <c r="R18" s="131">
        <f t="shared" si="48"/>
        <v>0</v>
      </c>
      <c r="S18" s="131">
        <f t="shared" si="23"/>
        <v>0</v>
      </c>
      <c r="T18" s="131">
        <f t="shared" si="24"/>
        <v>0</v>
      </c>
      <c r="U18" s="131">
        <f t="shared" si="25"/>
        <v>0</v>
      </c>
      <c r="V18" s="131">
        <f t="shared" si="26"/>
        <v>0</v>
      </c>
      <c r="W18" s="131">
        <f t="shared" si="49"/>
        <v>0</v>
      </c>
      <c r="X18" s="131">
        <f t="shared" si="50"/>
        <v>0</v>
      </c>
      <c r="Y18" s="71"/>
      <c r="Z18" s="135">
        <f t="shared" si="51"/>
        <v>0</v>
      </c>
    </row>
    <row r="19" ht="14.25" customHeight="1">
      <c r="A19" s="163"/>
      <c r="B19" s="232" t="s">
        <v>150</v>
      </c>
      <c r="C19" s="215"/>
      <c r="D19" s="188"/>
      <c r="E19" s="189"/>
      <c r="F19" s="190"/>
      <c r="G19" s="190"/>
      <c r="H19" s="191">
        <f t="shared" si="42"/>
        <v>0</v>
      </c>
      <c r="I19" s="191">
        <f t="shared" si="43"/>
        <v>0</v>
      </c>
      <c r="J19" s="182">
        <f t="shared" si="44"/>
        <v>0</v>
      </c>
      <c r="K19" s="192"/>
      <c r="L19" s="184"/>
      <c r="M19" s="224" t="str">
        <f t="shared" si="45"/>
        <v>#DIV/0!</v>
      </c>
      <c r="N19" s="224" t="str">
        <f t="shared" si="46"/>
        <v>#DIV/0!</v>
      </c>
      <c r="O19" s="71"/>
      <c r="P19" s="216"/>
      <c r="Q19" s="135">
        <f t="shared" si="47"/>
        <v>0</v>
      </c>
      <c r="R19" s="131">
        <f t="shared" si="48"/>
        <v>0</v>
      </c>
      <c r="S19" s="131">
        <f t="shared" si="23"/>
        <v>0</v>
      </c>
      <c r="T19" s="131">
        <f t="shared" si="24"/>
        <v>0</v>
      </c>
      <c r="U19" s="131">
        <f t="shared" si="25"/>
        <v>0</v>
      </c>
      <c r="V19" s="131">
        <f t="shared" si="26"/>
        <v>0</v>
      </c>
      <c r="W19" s="131">
        <f t="shared" si="49"/>
        <v>0</v>
      </c>
      <c r="X19" s="131">
        <f t="shared" si="50"/>
        <v>0</v>
      </c>
      <c r="Y19" s="71"/>
      <c r="Z19" s="135">
        <f t="shared" si="51"/>
        <v>0</v>
      </c>
    </row>
    <row r="20" ht="14.25" customHeight="1">
      <c r="A20" s="233" t="s">
        <v>172</v>
      </c>
      <c r="B20" s="228"/>
      <c r="C20" s="217"/>
      <c r="D20" s="195"/>
      <c r="E20" s="196"/>
      <c r="F20" s="197"/>
      <c r="G20" s="197"/>
      <c r="H20" s="198"/>
      <c r="I20" s="199"/>
      <c r="J20" s="199"/>
      <c r="K20" s="200"/>
      <c r="L20" s="201"/>
      <c r="M20" s="214"/>
      <c r="N20" s="214"/>
      <c r="O20" s="204">
        <f>SUM(O17:O19)</f>
        <v>0</v>
      </c>
      <c r="P20" s="203"/>
      <c r="Q20" s="204">
        <f>Q17</f>
        <v>0</v>
      </c>
      <c r="R20" s="204">
        <f>SUM(R17:R19)</f>
        <v>0</v>
      </c>
      <c r="S20" s="204">
        <f t="shared" si="23"/>
        <v>0</v>
      </c>
      <c r="T20" s="204">
        <f t="shared" si="24"/>
        <v>0</v>
      </c>
      <c r="U20" s="204">
        <f t="shared" si="25"/>
        <v>0</v>
      </c>
      <c r="V20" s="204">
        <f t="shared" si="26"/>
        <v>0</v>
      </c>
      <c r="W20" s="204">
        <f t="shared" ref="W20:Z20" si="52">SUM(W17:W19)</f>
        <v>0</v>
      </c>
      <c r="X20" s="204">
        <f t="shared" si="52"/>
        <v>0</v>
      </c>
      <c r="Y20" s="204">
        <f t="shared" si="52"/>
        <v>0</v>
      </c>
      <c r="Z20" s="230">
        <f t="shared" si="52"/>
        <v>0</v>
      </c>
    </row>
    <row r="21" ht="14.25" customHeight="1">
      <c r="A21" s="231" t="s">
        <v>174</v>
      </c>
      <c r="B21" s="232" t="s">
        <v>148</v>
      </c>
      <c r="C21" s="215"/>
      <c r="D21" s="188"/>
      <c r="E21" s="189"/>
      <c r="F21" s="190"/>
      <c r="G21" s="190"/>
      <c r="H21" s="191">
        <f t="shared" ref="H21:H23" si="53">(F21-E21)/30</f>
        <v>0</v>
      </c>
      <c r="I21" s="191">
        <f t="shared" ref="I21:I23" si="54">(G21-E21)/30</f>
        <v>0</v>
      </c>
      <c r="J21" s="182">
        <f t="shared" ref="J21:J23" si="55">(F21-D21)/30</f>
        <v>0</v>
      </c>
      <c r="K21" s="192"/>
      <c r="L21" s="184"/>
      <c r="M21" s="224" t="str">
        <f t="shared" ref="M21:M23" si="56">12*L21/H21</f>
        <v>#DIV/0!</v>
      </c>
      <c r="N21" s="224" t="str">
        <f t="shared" ref="N21:N23" si="57">12*L21/I21</f>
        <v>#DIV/0!</v>
      </c>
      <c r="O21" s="71"/>
      <c r="P21" s="119"/>
      <c r="Q21" s="135">
        <f t="shared" ref="Q21:Q23" si="58">O21-P21</f>
        <v>0</v>
      </c>
      <c r="R21" s="131">
        <f t="shared" ref="R21:R23" si="59">(L21*O21)-(L21*O21)*19/100</f>
        <v>0</v>
      </c>
      <c r="S21" s="131">
        <f t="shared" si="23"/>
        <v>0</v>
      </c>
      <c r="T21" s="131">
        <f t="shared" si="24"/>
        <v>0</v>
      </c>
      <c r="U21" s="131">
        <f t="shared" si="25"/>
        <v>0</v>
      </c>
      <c r="V21" s="131">
        <f t="shared" si="26"/>
        <v>0</v>
      </c>
      <c r="W21" s="131">
        <f t="shared" ref="W21:W23" si="60">O21+T21-S21</f>
        <v>0</v>
      </c>
      <c r="X21" s="131">
        <f t="shared" ref="X21:X23" si="61">Q21+R21</f>
        <v>0</v>
      </c>
      <c r="Y21" s="71"/>
      <c r="Z21" s="135">
        <f t="shared" ref="Z21:Z23" si="62">Y21-X21</f>
        <v>0</v>
      </c>
    </row>
    <row r="22" ht="14.25" customHeight="1">
      <c r="A22" s="161"/>
      <c r="B22" s="232" t="s">
        <v>149</v>
      </c>
      <c r="C22" s="215"/>
      <c r="D22" s="188"/>
      <c r="E22" s="189"/>
      <c r="F22" s="190"/>
      <c r="G22" s="190"/>
      <c r="H22" s="191">
        <f t="shared" si="53"/>
        <v>0</v>
      </c>
      <c r="I22" s="191">
        <f t="shared" si="54"/>
        <v>0</v>
      </c>
      <c r="J22" s="182">
        <f t="shared" si="55"/>
        <v>0</v>
      </c>
      <c r="K22" s="192"/>
      <c r="L22" s="184"/>
      <c r="M22" s="224" t="str">
        <f t="shared" si="56"/>
        <v>#DIV/0!</v>
      </c>
      <c r="N22" s="224" t="str">
        <f t="shared" si="57"/>
        <v>#DIV/0!</v>
      </c>
      <c r="O22" s="71"/>
      <c r="P22" s="216"/>
      <c r="Q22" s="135">
        <f t="shared" si="58"/>
        <v>0</v>
      </c>
      <c r="R22" s="131">
        <f t="shared" si="59"/>
        <v>0</v>
      </c>
      <c r="S22" s="131">
        <f t="shared" si="23"/>
        <v>0</v>
      </c>
      <c r="T22" s="131">
        <f t="shared" si="24"/>
        <v>0</v>
      </c>
      <c r="U22" s="131">
        <f t="shared" si="25"/>
        <v>0</v>
      </c>
      <c r="V22" s="131">
        <f t="shared" si="26"/>
        <v>0</v>
      </c>
      <c r="W22" s="131">
        <f t="shared" si="60"/>
        <v>0</v>
      </c>
      <c r="X22" s="131">
        <f t="shared" si="61"/>
        <v>0</v>
      </c>
      <c r="Y22" s="71"/>
      <c r="Z22" s="135">
        <f t="shared" si="62"/>
        <v>0</v>
      </c>
    </row>
    <row r="23" ht="14.25" customHeight="1">
      <c r="A23" s="163"/>
      <c r="B23" s="232" t="s">
        <v>150</v>
      </c>
      <c r="C23" s="215"/>
      <c r="D23" s="188"/>
      <c r="E23" s="189"/>
      <c r="F23" s="190"/>
      <c r="G23" s="190"/>
      <c r="H23" s="191">
        <f t="shared" si="53"/>
        <v>0</v>
      </c>
      <c r="I23" s="191">
        <f t="shared" si="54"/>
        <v>0</v>
      </c>
      <c r="J23" s="182">
        <f t="shared" si="55"/>
        <v>0</v>
      </c>
      <c r="K23" s="192"/>
      <c r="L23" s="184"/>
      <c r="M23" s="224" t="str">
        <f t="shared" si="56"/>
        <v>#DIV/0!</v>
      </c>
      <c r="N23" s="224" t="str">
        <f t="shared" si="57"/>
        <v>#DIV/0!</v>
      </c>
      <c r="O23" s="71"/>
      <c r="P23" s="216"/>
      <c r="Q23" s="135">
        <f t="shared" si="58"/>
        <v>0</v>
      </c>
      <c r="R23" s="131">
        <f t="shared" si="59"/>
        <v>0</v>
      </c>
      <c r="S23" s="131">
        <f t="shared" si="23"/>
        <v>0</v>
      </c>
      <c r="T23" s="131">
        <f t="shared" si="24"/>
        <v>0</v>
      </c>
      <c r="U23" s="131">
        <f t="shared" si="25"/>
        <v>0</v>
      </c>
      <c r="V23" s="131">
        <f t="shared" si="26"/>
        <v>0</v>
      </c>
      <c r="W23" s="131">
        <f t="shared" si="60"/>
        <v>0</v>
      </c>
      <c r="X23" s="131">
        <f t="shared" si="61"/>
        <v>0</v>
      </c>
      <c r="Y23" s="71"/>
      <c r="Z23" s="135">
        <f t="shared" si="62"/>
        <v>0</v>
      </c>
    </row>
    <row r="24" ht="14.25" customHeight="1">
      <c r="A24" s="233" t="s">
        <v>172</v>
      </c>
      <c r="B24" s="228"/>
      <c r="C24" s="217"/>
      <c r="D24" s="195"/>
      <c r="E24" s="196"/>
      <c r="F24" s="197"/>
      <c r="G24" s="197"/>
      <c r="H24" s="198"/>
      <c r="I24" s="199"/>
      <c r="J24" s="199"/>
      <c r="K24" s="200"/>
      <c r="L24" s="201"/>
      <c r="M24" s="214"/>
      <c r="N24" s="214"/>
      <c r="O24" s="204">
        <f>SUM(O21:O23)</f>
        <v>0</v>
      </c>
      <c r="P24" s="203"/>
      <c r="Q24" s="204">
        <f>Q21</f>
        <v>0</v>
      </c>
      <c r="R24" s="204">
        <f>SUM(R21:R23)</f>
        <v>0</v>
      </c>
      <c r="S24" s="204">
        <f t="shared" si="23"/>
        <v>0</v>
      </c>
      <c r="T24" s="204">
        <f t="shared" si="24"/>
        <v>0</v>
      </c>
      <c r="U24" s="204">
        <f t="shared" si="25"/>
        <v>0</v>
      </c>
      <c r="V24" s="204">
        <f t="shared" si="26"/>
        <v>0</v>
      </c>
      <c r="W24" s="204">
        <f t="shared" ref="W24:Z24" si="63">SUM(W21:W23)</f>
        <v>0</v>
      </c>
      <c r="X24" s="204">
        <f t="shared" si="63"/>
        <v>0</v>
      </c>
      <c r="Y24" s="204">
        <f t="shared" si="63"/>
        <v>0</v>
      </c>
      <c r="Z24" s="230">
        <f t="shared" si="63"/>
        <v>0</v>
      </c>
    </row>
    <row r="25" ht="14.25" customHeight="1">
      <c r="O25" s="75"/>
    </row>
    <row r="26" ht="14.25" customHeight="1">
      <c r="B26" s="171" t="s">
        <v>157</v>
      </c>
      <c r="O26" s="75"/>
      <c r="P26" s="75"/>
      <c r="Q26" s="75"/>
      <c r="R26" s="75"/>
      <c r="S26" s="75"/>
      <c r="T26" s="75"/>
      <c r="W26" s="75"/>
      <c r="X26" s="75"/>
    </row>
    <row r="27" ht="14.25" customHeight="1">
      <c r="B27" s="218" t="s">
        <v>158</v>
      </c>
      <c r="C27" s="47"/>
      <c r="D27" s="45"/>
      <c r="L27" s="219"/>
      <c r="M27" s="219"/>
      <c r="N27" s="219"/>
      <c r="O27" s="75"/>
      <c r="P27" s="75"/>
      <c r="Q27" s="75"/>
      <c r="S27" s="75"/>
      <c r="V27" s="75"/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6">
    <mergeCell ref="A5:A7"/>
    <mergeCell ref="A9:A11"/>
    <mergeCell ref="A13:A15"/>
    <mergeCell ref="B27:D27"/>
    <mergeCell ref="A17:A19"/>
    <mergeCell ref="A21:A23"/>
  </mergeCells>
  <hyperlinks>
    <hyperlink r:id="rId1" ref="A5"/>
    <hyperlink r:id="rId2" ref="A9"/>
    <hyperlink r:id="rId3" ref="A13"/>
    <hyperlink r:id="rId4" ref="A17"/>
    <hyperlink r:id="rId5" ref="A21"/>
  </hyperlinks>
  <printOptions/>
  <pageMargins bottom="0.75" footer="0.0" header="0.0" left="0.7" right="0.7" top="0.75"/>
  <pageSetup paperSize="9" orientation="portrait"/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0"/>
    <col customWidth="1" min="2" max="2" width="13.14"/>
    <col customWidth="1" min="3" max="3" width="15.29"/>
    <col customWidth="1" min="4" max="4" width="13.14"/>
    <col customWidth="1" min="5" max="9" width="12.57"/>
    <col customWidth="1" min="10" max="10" width="13.71"/>
    <col customWidth="1" min="11" max="12" width="10.71"/>
    <col customWidth="1" min="13" max="13" width="14.71"/>
    <col customWidth="1" min="14" max="14" width="14.57"/>
    <col customWidth="1" min="15" max="16" width="14.0"/>
    <col customWidth="1" min="17" max="17" width="15.71"/>
    <col customWidth="1" min="18" max="18" width="10.71"/>
    <col customWidth="1" min="19" max="20" width="12.86"/>
    <col customWidth="1" min="21" max="21" width="12.57"/>
    <col customWidth="1" min="22" max="26" width="10.71"/>
  </cols>
  <sheetData>
    <row r="1" ht="14.25" customHeight="1"/>
    <row r="2" ht="14.25" customHeight="1"/>
    <row r="3" ht="14.25" customHeight="1"/>
    <row r="4" ht="14.25" customHeight="1">
      <c r="A4" s="175" t="s">
        <v>129</v>
      </c>
      <c r="B4" s="175" t="s">
        <v>130</v>
      </c>
      <c r="C4" s="175" t="s">
        <v>175</v>
      </c>
      <c r="D4" s="175" t="s">
        <v>33</v>
      </c>
      <c r="E4" s="175" t="s">
        <v>131</v>
      </c>
      <c r="F4" s="175" t="s">
        <v>132</v>
      </c>
      <c r="G4" s="175" t="s">
        <v>133</v>
      </c>
      <c r="H4" s="175" t="s">
        <v>134</v>
      </c>
      <c r="I4" s="175" t="s">
        <v>135</v>
      </c>
      <c r="J4" s="175" t="s">
        <v>176</v>
      </c>
      <c r="K4" s="175" t="s">
        <v>177</v>
      </c>
      <c r="L4" s="175" t="s">
        <v>176</v>
      </c>
      <c r="M4" s="175" t="s">
        <v>178</v>
      </c>
      <c r="N4" s="175" t="s">
        <v>179</v>
      </c>
      <c r="O4" s="175" t="s">
        <v>180</v>
      </c>
      <c r="P4" s="175" t="s">
        <v>145</v>
      </c>
      <c r="Q4" s="175" t="s">
        <v>181</v>
      </c>
      <c r="R4" s="175" t="s">
        <v>144</v>
      </c>
      <c r="S4" s="175" t="s">
        <v>147</v>
      </c>
      <c r="T4" s="175" t="s">
        <v>182</v>
      </c>
      <c r="U4" s="175" t="s">
        <v>183</v>
      </c>
    </row>
    <row r="5" ht="14.25" customHeight="1">
      <c r="A5" s="234" t="s">
        <v>184</v>
      </c>
      <c r="B5" s="235"/>
      <c r="C5" s="236"/>
      <c r="D5" s="237"/>
      <c r="E5" s="238"/>
      <c r="F5" s="239"/>
      <c r="G5" s="240"/>
      <c r="H5" s="241">
        <f t="shared" ref="H5:H8" si="1">(G5-F5)</f>
        <v>0</v>
      </c>
      <c r="I5" s="242">
        <f t="shared" ref="I5:I8" si="2">(G5-E5)</f>
        <v>0</v>
      </c>
      <c r="J5" s="243"/>
      <c r="K5" s="135"/>
      <c r="L5" s="71">
        <f t="shared" ref="L5:L8" si="3">K5*J5</f>
        <v>0</v>
      </c>
      <c r="M5" s="71">
        <f t="shared" ref="M5:M8" si="4">(L5/365)*H5</f>
        <v>0</v>
      </c>
      <c r="N5" s="119">
        <f>(K5*J5)/365*H5-((K5*J5)/365*H5)*(20/100)</f>
        <v>0</v>
      </c>
      <c r="O5" s="119">
        <f t="shared" ref="O5:O8" si="5">M5*20/100</f>
        <v>0</v>
      </c>
      <c r="P5" s="119">
        <f t="shared" ref="P5:P8" si="6">N5*19/100</f>
        <v>0</v>
      </c>
      <c r="Q5" s="93"/>
      <c r="R5" s="119">
        <f t="shared" ref="R5:R8" si="7">N5-P5</f>
        <v>0</v>
      </c>
      <c r="S5" s="119">
        <f t="shared" ref="S5:S8" si="8">K5+R5-Q5</f>
        <v>0</v>
      </c>
      <c r="T5" s="244"/>
      <c r="U5" s="71"/>
    </row>
    <row r="6" ht="14.25" customHeight="1">
      <c r="A6" s="225"/>
      <c r="B6" s="235"/>
      <c r="C6" s="245"/>
      <c r="D6" s="246"/>
      <c r="E6" s="247"/>
      <c r="F6" s="248"/>
      <c r="G6" s="249"/>
      <c r="H6" s="241">
        <f t="shared" si="1"/>
        <v>0</v>
      </c>
      <c r="I6" s="242">
        <f t="shared" si="2"/>
        <v>0</v>
      </c>
      <c r="J6" s="243"/>
      <c r="K6" s="135"/>
      <c r="L6" s="71">
        <f t="shared" si="3"/>
        <v>0</v>
      </c>
      <c r="M6" s="71">
        <f t="shared" si="4"/>
        <v>0</v>
      </c>
      <c r="N6" s="119">
        <f t="shared" ref="N6:N8" si="9">(K6*J6)/365*H6-((K6*J6)/365*H6)*20/100</f>
        <v>0</v>
      </c>
      <c r="O6" s="119">
        <f t="shared" si="5"/>
        <v>0</v>
      </c>
      <c r="P6" s="119">
        <f t="shared" si="6"/>
        <v>0</v>
      </c>
      <c r="Q6" s="93"/>
      <c r="R6" s="119">
        <f t="shared" si="7"/>
        <v>0</v>
      </c>
      <c r="S6" s="119">
        <f t="shared" si="8"/>
        <v>0</v>
      </c>
      <c r="T6" s="250"/>
      <c r="U6" s="71"/>
    </row>
    <row r="7" ht="14.25" customHeight="1">
      <c r="A7" s="225"/>
      <c r="B7" s="245"/>
      <c r="C7" s="245"/>
      <c r="D7" s="246"/>
      <c r="E7" s="247"/>
      <c r="F7" s="248"/>
      <c r="G7" s="249"/>
      <c r="H7" s="241">
        <f t="shared" si="1"/>
        <v>0</v>
      </c>
      <c r="I7" s="242">
        <f t="shared" si="2"/>
        <v>0</v>
      </c>
      <c r="J7" s="224"/>
      <c r="K7" s="135"/>
      <c r="L7" s="71">
        <f t="shared" si="3"/>
        <v>0</v>
      </c>
      <c r="M7" s="71">
        <f t="shared" si="4"/>
        <v>0</v>
      </c>
      <c r="N7" s="119">
        <f t="shared" si="9"/>
        <v>0</v>
      </c>
      <c r="O7" s="119">
        <f t="shared" si="5"/>
        <v>0</v>
      </c>
      <c r="P7" s="119">
        <f t="shared" si="6"/>
        <v>0</v>
      </c>
      <c r="Q7" s="93"/>
      <c r="R7" s="119">
        <f t="shared" si="7"/>
        <v>0</v>
      </c>
      <c r="S7" s="119">
        <f t="shared" si="8"/>
        <v>0</v>
      </c>
      <c r="T7" s="244"/>
      <c r="U7" s="71"/>
    </row>
    <row r="8" ht="14.25" customHeight="1">
      <c r="A8" s="251"/>
      <c r="B8" s="245"/>
      <c r="C8" s="245"/>
      <c r="D8" s="246"/>
      <c r="E8" s="247"/>
      <c r="F8" s="248"/>
      <c r="G8" s="249"/>
      <c r="H8" s="241">
        <f t="shared" si="1"/>
        <v>0</v>
      </c>
      <c r="I8" s="242">
        <f t="shared" si="2"/>
        <v>0</v>
      </c>
      <c r="J8" s="243"/>
      <c r="K8" s="135"/>
      <c r="L8" s="71">
        <f t="shared" si="3"/>
        <v>0</v>
      </c>
      <c r="M8" s="71">
        <f t="shared" si="4"/>
        <v>0</v>
      </c>
      <c r="N8" s="119">
        <f t="shared" si="9"/>
        <v>0</v>
      </c>
      <c r="O8" s="119">
        <f t="shared" si="5"/>
        <v>0</v>
      </c>
      <c r="P8" s="119">
        <f t="shared" si="6"/>
        <v>0</v>
      </c>
      <c r="Q8" s="88"/>
      <c r="R8" s="119">
        <f t="shared" si="7"/>
        <v>0</v>
      </c>
      <c r="S8" s="119">
        <f t="shared" si="8"/>
        <v>0</v>
      </c>
      <c r="T8" s="244"/>
      <c r="U8" s="71"/>
    </row>
    <row r="9" ht="14.25" customHeight="1">
      <c r="A9" s="252" t="s">
        <v>185</v>
      </c>
      <c r="B9" s="47"/>
      <c r="C9" s="47"/>
      <c r="D9" s="47"/>
      <c r="E9" s="47"/>
      <c r="F9" s="47"/>
      <c r="G9" s="47"/>
      <c r="H9" s="47"/>
      <c r="I9" s="45"/>
      <c r="J9" s="253"/>
      <c r="K9" s="254">
        <f>SUM(K5:K8)</f>
        <v>0</v>
      </c>
      <c r="L9" s="254"/>
      <c r="M9" s="254">
        <f t="shared" ref="M9:O9" si="10">SUM(M5:M8)</f>
        <v>0</v>
      </c>
      <c r="N9" s="254">
        <f t="shared" si="10"/>
        <v>0</v>
      </c>
      <c r="O9" s="254">
        <f t="shared" si="10"/>
        <v>0</v>
      </c>
      <c r="P9" s="254"/>
      <c r="Q9" s="254">
        <f t="shared" ref="Q9:S9" si="11">SUM(Q5:Q8)</f>
        <v>0</v>
      </c>
      <c r="R9" s="254">
        <f t="shared" si="11"/>
        <v>0</v>
      </c>
      <c r="S9" s="254">
        <f t="shared" si="11"/>
        <v>0</v>
      </c>
      <c r="T9" s="88"/>
      <c r="U9" s="254">
        <f>SUM(U5:U8)</f>
        <v>0</v>
      </c>
    </row>
    <row r="10" ht="14.25" customHeight="1">
      <c r="K10" s="75"/>
      <c r="L10" s="75"/>
      <c r="M10" s="75"/>
      <c r="N10" s="75"/>
      <c r="O10" s="75"/>
      <c r="P10" s="75"/>
    </row>
    <row r="11" ht="14.25" customHeight="1">
      <c r="K11" s="75"/>
      <c r="L11" s="75"/>
      <c r="M11" s="75"/>
    </row>
    <row r="12" ht="14.25" customHeight="1">
      <c r="J12" s="255"/>
      <c r="L12" s="75"/>
      <c r="M12" s="75"/>
      <c r="N12" s="75"/>
      <c r="O12" s="75"/>
      <c r="P12" s="75"/>
      <c r="R12" s="75"/>
    </row>
    <row r="13" ht="14.25" customHeight="1">
      <c r="J13" s="255"/>
      <c r="L13" s="75"/>
      <c r="M13" s="75"/>
      <c r="N13" s="75"/>
      <c r="O13" s="75"/>
      <c r="P13" s="75"/>
      <c r="Q13" s="75"/>
    </row>
    <row r="14" ht="14.25" customHeight="1">
      <c r="B14" s="256" t="s">
        <v>186</v>
      </c>
      <c r="C14" s="8"/>
      <c r="D14" s="8"/>
      <c r="E14" s="9"/>
      <c r="J14" s="219"/>
      <c r="K14" s="75"/>
      <c r="L14" s="75"/>
      <c r="M14" s="75"/>
      <c r="Q14" s="75"/>
    </row>
    <row r="15" ht="14.25" customHeight="1">
      <c r="K15" s="75"/>
      <c r="L15" s="75"/>
      <c r="M15" s="75"/>
    </row>
    <row r="16" ht="14.25" customHeight="1">
      <c r="K16" s="75"/>
      <c r="L16" s="75"/>
      <c r="M16" s="75"/>
    </row>
    <row r="17" ht="14.25" customHeight="1">
      <c r="J17" s="219"/>
      <c r="R17" s="75"/>
    </row>
    <row r="18" ht="14.25" customHeight="1"/>
    <row r="19" ht="14.25" customHeight="1">
      <c r="J19" s="219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5:A8"/>
    <mergeCell ref="A9:I9"/>
    <mergeCell ref="J12:K12"/>
    <mergeCell ref="J13:K13"/>
    <mergeCell ref="B14:E14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0"/>
    <col customWidth="1" min="2" max="3" width="10.29"/>
    <col customWidth="1" min="4" max="4" width="15.14"/>
    <col customWidth="1" min="5" max="5" width="10.71"/>
    <col customWidth="1" min="6" max="6" width="12.86"/>
    <col customWidth="1" min="7" max="9" width="10.71"/>
    <col customWidth="1" min="10" max="10" width="11.86"/>
    <col customWidth="1" min="11" max="11" width="15.29"/>
    <col customWidth="1" min="12" max="14" width="10.71"/>
    <col customWidth="1" min="15" max="15" width="13.57"/>
    <col customWidth="1" min="16" max="16" width="11.14"/>
    <col customWidth="1" min="17" max="17" width="12.29"/>
    <col customWidth="1" min="18" max="26" width="10.71"/>
  </cols>
  <sheetData>
    <row r="1" ht="14.25" customHeight="1"/>
    <row r="2" ht="14.25" customHeight="1"/>
    <row r="3" ht="14.25" customHeight="1"/>
    <row r="4" ht="14.25" customHeight="1">
      <c r="A4" s="200" t="s">
        <v>187</v>
      </c>
      <c r="B4" s="200" t="s">
        <v>188</v>
      </c>
      <c r="C4" s="200" t="s">
        <v>189</v>
      </c>
      <c r="D4" s="200" t="s">
        <v>190</v>
      </c>
      <c r="E4" s="200" t="s">
        <v>191</v>
      </c>
      <c r="F4" s="200" t="s">
        <v>192</v>
      </c>
      <c r="G4" s="200" t="s">
        <v>193</v>
      </c>
      <c r="H4" s="200" t="s">
        <v>194</v>
      </c>
      <c r="I4" s="200" t="s">
        <v>195</v>
      </c>
      <c r="J4" s="200" t="s">
        <v>196</v>
      </c>
      <c r="K4" s="200" t="s">
        <v>197</v>
      </c>
      <c r="L4" s="200" t="s">
        <v>198</v>
      </c>
      <c r="M4" s="200" t="s">
        <v>199</v>
      </c>
      <c r="N4" s="200" t="s">
        <v>200</v>
      </c>
      <c r="O4" s="200" t="s">
        <v>201</v>
      </c>
      <c r="P4" s="200" t="s">
        <v>202</v>
      </c>
      <c r="Q4" s="200" t="s">
        <v>203</v>
      </c>
    </row>
    <row r="5" ht="14.25" customHeight="1">
      <c r="A5" s="257"/>
      <c r="B5" s="258"/>
      <c r="C5" s="71"/>
      <c r="D5" s="259"/>
      <c r="E5" s="71"/>
      <c r="F5" s="260"/>
      <c r="G5" s="135">
        <f t="shared" ref="G5:G14" si="1">E5*F5</f>
        <v>0</v>
      </c>
      <c r="H5" s="88"/>
      <c r="I5" s="71"/>
      <c r="J5" s="261">
        <f t="shared" ref="J5:J14" si="2">SUM(G5:I5)</f>
        <v>0</v>
      </c>
      <c r="K5" s="71"/>
      <c r="L5" s="71" t="str">
        <f>B23</f>
        <v/>
      </c>
      <c r="M5" s="184">
        <f t="shared" ref="M5:M15" si="3">IFERROR((L5/E5)-1,0)</f>
        <v>0</v>
      </c>
      <c r="N5" s="71">
        <f>(L5*F5)-G5</f>
        <v>0</v>
      </c>
      <c r="O5" s="184">
        <f>IF(I5=0,0,IFERROR(((((I5*F5)+J5-K5)/(E5*F5))-1),0))</f>
        <v>0</v>
      </c>
      <c r="P5" s="71">
        <f>((G5/100)*O5)*100</f>
        <v>0</v>
      </c>
      <c r="Q5" s="88"/>
    </row>
    <row r="6" ht="14.25" customHeight="1">
      <c r="A6" s="88"/>
      <c r="B6" s="88"/>
      <c r="C6" s="88"/>
      <c r="D6" s="88"/>
      <c r="E6" s="88"/>
      <c r="F6" s="260"/>
      <c r="G6" s="135">
        <f t="shared" si="1"/>
        <v>0</v>
      </c>
      <c r="H6" s="88"/>
      <c r="I6" s="88"/>
      <c r="J6" s="261">
        <f t="shared" si="2"/>
        <v>0</v>
      </c>
      <c r="K6" s="88"/>
      <c r="L6" s="88"/>
      <c r="M6" s="184">
        <f t="shared" si="3"/>
        <v>0</v>
      </c>
      <c r="N6" s="71"/>
      <c r="O6" s="88"/>
      <c r="P6" s="88"/>
      <c r="Q6" s="88"/>
    </row>
    <row r="7" ht="14.25" customHeight="1">
      <c r="A7" s="88"/>
      <c r="B7" s="88"/>
      <c r="C7" s="88"/>
      <c r="D7" s="88"/>
      <c r="E7" s="88"/>
      <c r="F7" s="260"/>
      <c r="G7" s="135">
        <f t="shared" si="1"/>
        <v>0</v>
      </c>
      <c r="H7" s="88"/>
      <c r="I7" s="88"/>
      <c r="J7" s="261">
        <f t="shared" si="2"/>
        <v>0</v>
      </c>
      <c r="K7" s="88"/>
      <c r="L7" s="88"/>
      <c r="M7" s="184">
        <f t="shared" si="3"/>
        <v>0</v>
      </c>
      <c r="N7" s="71"/>
      <c r="O7" s="88"/>
      <c r="P7" s="88"/>
      <c r="Q7" s="88"/>
    </row>
    <row r="8" ht="14.25" customHeight="1">
      <c r="A8" s="88"/>
      <c r="B8" s="88"/>
      <c r="C8" s="88"/>
      <c r="D8" s="88"/>
      <c r="E8" s="88"/>
      <c r="F8" s="260"/>
      <c r="G8" s="135">
        <f t="shared" si="1"/>
        <v>0</v>
      </c>
      <c r="H8" s="88"/>
      <c r="I8" s="88"/>
      <c r="J8" s="261">
        <f t="shared" si="2"/>
        <v>0</v>
      </c>
      <c r="K8" s="88"/>
      <c r="L8" s="88"/>
      <c r="M8" s="184">
        <f t="shared" si="3"/>
        <v>0</v>
      </c>
      <c r="N8" s="71"/>
      <c r="O8" s="88"/>
      <c r="P8" s="88"/>
      <c r="Q8" s="88"/>
    </row>
    <row r="9" ht="14.25" customHeight="1">
      <c r="A9" s="88"/>
      <c r="B9" s="88"/>
      <c r="C9" s="88"/>
      <c r="D9" s="88"/>
      <c r="E9" s="88"/>
      <c r="F9" s="262"/>
      <c r="G9" s="135">
        <f t="shared" si="1"/>
        <v>0</v>
      </c>
      <c r="H9" s="263"/>
      <c r="I9" s="263"/>
      <c r="J9" s="261">
        <f t="shared" si="2"/>
        <v>0</v>
      </c>
      <c r="K9" s="263"/>
      <c r="L9" s="88"/>
      <c r="M9" s="184">
        <f t="shared" si="3"/>
        <v>0</v>
      </c>
      <c r="N9" s="71"/>
      <c r="O9" s="88"/>
      <c r="P9" s="88"/>
      <c r="Q9" s="88"/>
    </row>
    <row r="10" ht="14.25" customHeight="1">
      <c r="A10" s="88"/>
      <c r="B10" s="88"/>
      <c r="C10" s="88"/>
      <c r="D10" s="88"/>
      <c r="E10" s="88"/>
      <c r="F10" s="260"/>
      <c r="G10" s="135">
        <f t="shared" si="1"/>
        <v>0</v>
      </c>
      <c r="H10" s="88"/>
      <c r="I10" s="88"/>
      <c r="J10" s="261">
        <f t="shared" si="2"/>
        <v>0</v>
      </c>
      <c r="K10" s="88"/>
      <c r="L10" s="88"/>
      <c r="M10" s="184">
        <f t="shared" si="3"/>
        <v>0</v>
      </c>
      <c r="N10" s="71"/>
      <c r="O10" s="88"/>
      <c r="P10" s="88"/>
      <c r="Q10" s="88"/>
    </row>
    <row r="11" ht="14.25" customHeight="1">
      <c r="A11" s="88"/>
      <c r="B11" s="88"/>
      <c r="C11" s="88"/>
      <c r="D11" s="88"/>
      <c r="E11" s="88"/>
      <c r="F11" s="260"/>
      <c r="G11" s="135">
        <f t="shared" si="1"/>
        <v>0</v>
      </c>
      <c r="H11" s="88"/>
      <c r="I11" s="88"/>
      <c r="J11" s="261">
        <f t="shared" si="2"/>
        <v>0</v>
      </c>
      <c r="K11" s="88"/>
      <c r="L11" s="88"/>
      <c r="M11" s="184">
        <f t="shared" si="3"/>
        <v>0</v>
      </c>
      <c r="N11" s="71"/>
      <c r="O11" s="88"/>
      <c r="P11" s="88"/>
      <c r="Q11" s="88"/>
    </row>
    <row r="12" ht="14.25" customHeight="1">
      <c r="A12" s="88"/>
      <c r="B12" s="88"/>
      <c r="C12" s="88"/>
      <c r="D12" s="88"/>
      <c r="E12" s="88"/>
      <c r="F12" s="262"/>
      <c r="G12" s="135">
        <f t="shared" si="1"/>
        <v>0</v>
      </c>
      <c r="H12" s="263"/>
      <c r="I12" s="263"/>
      <c r="J12" s="261">
        <f t="shared" si="2"/>
        <v>0</v>
      </c>
      <c r="K12" s="263"/>
      <c r="L12" s="88"/>
      <c r="M12" s="184">
        <f t="shared" si="3"/>
        <v>0</v>
      </c>
      <c r="N12" s="71"/>
      <c r="O12" s="88"/>
      <c r="P12" s="88"/>
      <c r="Q12" s="88"/>
    </row>
    <row r="13" ht="14.25" customHeight="1">
      <c r="A13" s="88"/>
      <c r="B13" s="88"/>
      <c r="C13" s="88"/>
      <c r="D13" s="88"/>
      <c r="E13" s="88"/>
      <c r="F13" s="260"/>
      <c r="G13" s="135">
        <f t="shared" si="1"/>
        <v>0</v>
      </c>
      <c r="H13" s="88"/>
      <c r="I13" s="88"/>
      <c r="J13" s="261">
        <f t="shared" si="2"/>
        <v>0</v>
      </c>
      <c r="K13" s="88"/>
      <c r="L13" s="88"/>
      <c r="M13" s="184">
        <f t="shared" si="3"/>
        <v>0</v>
      </c>
      <c r="N13" s="71"/>
      <c r="O13" s="88"/>
      <c r="P13" s="88"/>
      <c r="Q13" s="88"/>
    </row>
    <row r="14" ht="14.25" customHeight="1">
      <c r="A14" s="88"/>
      <c r="B14" s="88"/>
      <c r="C14" s="88"/>
      <c r="D14" s="88"/>
      <c r="E14" s="88"/>
      <c r="F14" s="260"/>
      <c r="G14" s="135">
        <f t="shared" si="1"/>
        <v>0</v>
      </c>
      <c r="H14" s="88"/>
      <c r="I14" s="88"/>
      <c r="J14" s="261">
        <f t="shared" si="2"/>
        <v>0</v>
      </c>
      <c r="K14" s="88"/>
      <c r="L14" s="88"/>
      <c r="M14" s="184">
        <f t="shared" si="3"/>
        <v>0</v>
      </c>
      <c r="N14" s="71"/>
      <c r="O14" s="88"/>
      <c r="P14" s="88"/>
      <c r="Q14" s="88"/>
    </row>
    <row r="15" ht="14.25" customHeight="1">
      <c r="A15" s="88"/>
      <c r="B15" s="88"/>
      <c r="C15" s="88"/>
      <c r="D15" s="88"/>
      <c r="E15" s="88"/>
      <c r="F15" s="260"/>
      <c r="G15" s="135">
        <f>SUM(G5:G14)</f>
        <v>0</v>
      </c>
      <c r="H15" s="88"/>
      <c r="I15" s="88"/>
      <c r="J15" s="135">
        <f>SUM(J5:J14)</f>
        <v>0</v>
      </c>
      <c r="K15" s="263"/>
      <c r="L15" s="88"/>
      <c r="M15" s="184">
        <f t="shared" si="3"/>
        <v>0</v>
      </c>
      <c r="N15" s="71"/>
      <c r="O15" s="88"/>
      <c r="P15" s="88"/>
      <c r="Q15" s="88"/>
    </row>
    <row r="16" ht="14.25" customHeight="1"/>
    <row r="17" ht="14.25" customHeight="1"/>
    <row r="18" ht="14.25" customHeight="1">
      <c r="C18" s="264" t="s">
        <v>158</v>
      </c>
      <c r="D18" s="8"/>
      <c r="E18" s="9"/>
      <c r="F18" s="265"/>
      <c r="G18" s="265"/>
    </row>
    <row r="19" ht="14.25" customHeight="1"/>
    <row r="20" ht="14.25" customHeight="1"/>
    <row r="21" ht="14.25" customHeight="1">
      <c r="B21" s="75"/>
      <c r="C21" s="75"/>
      <c r="F21" s="266"/>
    </row>
    <row r="22" ht="14.25" customHeight="1">
      <c r="B22" s="75"/>
      <c r="C22" s="75"/>
      <c r="D22" s="75"/>
      <c r="F22" s="75"/>
    </row>
    <row r="23" ht="14.25" customHeight="1">
      <c r="B23" s="75"/>
      <c r="C23" s="75"/>
      <c r="D23" s="75"/>
      <c r="F23" s="75"/>
    </row>
    <row r="24" ht="14.25" customHeight="1">
      <c r="D24" s="75"/>
      <c r="G24" s="75"/>
    </row>
    <row r="25" ht="14.25" customHeight="1">
      <c r="B25" s="75"/>
      <c r="C25" s="75"/>
      <c r="D25" s="75"/>
    </row>
    <row r="26" ht="14.25" customHeight="1">
      <c r="F26" s="75"/>
    </row>
    <row r="27" ht="14.25" customHeight="1">
      <c r="B27" s="75"/>
      <c r="C27" s="75"/>
      <c r="D27" s="75"/>
    </row>
    <row r="28" ht="14.25" customHeight="1">
      <c r="B28" s="75"/>
      <c r="C28" s="75"/>
    </row>
    <row r="29" ht="14.25" customHeight="1">
      <c r="B29" s="75"/>
      <c r="C29" s="75"/>
      <c r="E29" s="75"/>
    </row>
    <row r="30" ht="14.25" customHeight="1"/>
    <row r="31" ht="14.25" customHeight="1"/>
    <row r="32" ht="14.25" customHeight="1">
      <c r="A32" s="267"/>
    </row>
    <row r="33" ht="14.25" customHeight="1">
      <c r="A33" s="267"/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C18:E1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2006-09-12T12:46:56Z</dcterms:created>
</cp:coreProperties>
</file>